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filterPrivacy="1" hidePivotFieldList="1" defaultThemeVersion="164011"/>
  <bookViews>
    <workbookView xWindow="0" yWindow="0" windowWidth="20496" windowHeight="7656" tabRatio="207"/>
  </bookViews>
  <sheets>
    <sheet name="Hoja1" sheetId="5" r:id="rId1"/>
    <sheet name="VallasMonto" sheetId="1" state="hidden" r:id="rId2"/>
  </sheets>
  <definedNames>
    <definedName name="_xlnm._FilterDatabase" localSheetId="0" hidden="1">Hoja1!$A$4:$H$749</definedName>
    <definedName name="_xlnm._FilterDatabase" localSheetId="1" hidden="1">VallasMonto!$A$4:$W$749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P5" i="1"/>
  <c r="R5" i="1" s="1"/>
  <c r="P6" i="1"/>
  <c r="R6" i="1" s="1"/>
  <c r="P7" i="1"/>
  <c r="P8" i="1"/>
  <c r="R8" i="1" s="1"/>
  <c r="P9" i="1"/>
  <c r="R9" i="1" s="1"/>
  <c r="P10" i="1"/>
  <c r="R10" i="1" s="1"/>
  <c r="P11" i="1"/>
  <c r="P12" i="1"/>
  <c r="P13" i="1"/>
  <c r="R13" i="1" s="1"/>
  <c r="P14" i="1"/>
  <c r="R14" i="1" s="1"/>
  <c r="P15" i="1"/>
  <c r="P16" i="1"/>
  <c r="R16" i="1" s="1"/>
  <c r="P17" i="1"/>
  <c r="R17" i="1" s="1"/>
  <c r="P18" i="1"/>
  <c r="R18" i="1" s="1"/>
  <c r="P19" i="1"/>
  <c r="P20" i="1"/>
  <c r="P21" i="1"/>
  <c r="R21" i="1" s="1"/>
  <c r="P22" i="1"/>
  <c r="R22" i="1" s="1"/>
  <c r="P23" i="1"/>
  <c r="P24" i="1"/>
  <c r="R24" i="1" s="1"/>
  <c r="P25" i="1"/>
  <c r="R25" i="1" s="1"/>
  <c r="P26" i="1"/>
  <c r="R26" i="1" s="1"/>
  <c r="P27" i="1"/>
  <c r="P28" i="1"/>
  <c r="P29" i="1"/>
  <c r="R29" i="1" s="1"/>
  <c r="P30" i="1"/>
  <c r="R30" i="1" s="1"/>
  <c r="P31" i="1"/>
  <c r="P32" i="1"/>
  <c r="R32" i="1" s="1"/>
  <c r="P33" i="1"/>
  <c r="R33" i="1" s="1"/>
  <c r="P34" i="1"/>
  <c r="R34" i="1" s="1"/>
  <c r="P35" i="1"/>
  <c r="P36" i="1"/>
  <c r="P37" i="1"/>
  <c r="R37" i="1" s="1"/>
  <c r="P38" i="1"/>
  <c r="R38" i="1" s="1"/>
  <c r="P39" i="1"/>
  <c r="P40" i="1"/>
  <c r="R40" i="1" s="1"/>
  <c r="P41" i="1"/>
  <c r="R41" i="1" s="1"/>
  <c r="P42" i="1"/>
  <c r="R42" i="1" s="1"/>
  <c r="P43" i="1"/>
  <c r="P44" i="1"/>
  <c r="P45" i="1"/>
  <c r="R45" i="1" s="1"/>
  <c r="P46" i="1"/>
  <c r="R46" i="1" s="1"/>
  <c r="P47" i="1"/>
  <c r="P48" i="1"/>
  <c r="R48" i="1" s="1"/>
  <c r="P49" i="1"/>
  <c r="R49" i="1" s="1"/>
  <c r="P50" i="1"/>
  <c r="R50" i="1" s="1"/>
  <c r="P51" i="1"/>
  <c r="P52" i="1"/>
  <c r="P53" i="1"/>
  <c r="R53" i="1" s="1"/>
  <c r="P54" i="1"/>
  <c r="R54" i="1" s="1"/>
  <c r="P55" i="1"/>
  <c r="P56" i="1"/>
  <c r="R56" i="1" s="1"/>
  <c r="P57" i="1"/>
  <c r="R57" i="1" s="1"/>
  <c r="P58" i="1"/>
  <c r="R58" i="1" s="1"/>
  <c r="P59" i="1"/>
  <c r="P60" i="1"/>
  <c r="P61" i="1"/>
  <c r="R61" i="1" s="1"/>
  <c r="P62" i="1"/>
  <c r="R62" i="1" s="1"/>
  <c r="P63" i="1"/>
  <c r="P64" i="1"/>
  <c r="R64" i="1" s="1"/>
  <c r="P65" i="1"/>
  <c r="R65" i="1" s="1"/>
  <c r="P66" i="1"/>
  <c r="R66" i="1" s="1"/>
  <c r="P67" i="1"/>
  <c r="P68" i="1"/>
  <c r="P69" i="1"/>
  <c r="R69" i="1" s="1"/>
  <c r="P70" i="1"/>
  <c r="R70" i="1" s="1"/>
  <c r="P71" i="1"/>
  <c r="P72" i="1"/>
  <c r="R72" i="1" s="1"/>
  <c r="P73" i="1"/>
  <c r="R73" i="1" s="1"/>
  <c r="P74" i="1"/>
  <c r="R74" i="1" s="1"/>
  <c r="P75" i="1"/>
  <c r="P76" i="1"/>
  <c r="P77" i="1"/>
  <c r="R77" i="1" s="1"/>
  <c r="P78" i="1"/>
  <c r="R78" i="1" s="1"/>
  <c r="P79" i="1"/>
  <c r="P80" i="1"/>
  <c r="R80" i="1" s="1"/>
  <c r="P81" i="1"/>
  <c r="R81" i="1" s="1"/>
  <c r="P82" i="1"/>
  <c r="R82" i="1" s="1"/>
  <c r="P83" i="1"/>
  <c r="P84" i="1"/>
  <c r="R84" i="1" s="1"/>
  <c r="P85" i="1"/>
  <c r="R85" i="1" s="1"/>
  <c r="P86" i="1"/>
  <c r="R86" i="1" s="1"/>
  <c r="P87" i="1"/>
  <c r="P88" i="1"/>
  <c r="R88" i="1" s="1"/>
  <c r="P89" i="1"/>
  <c r="R89" i="1" s="1"/>
  <c r="P90" i="1"/>
  <c r="R90" i="1" s="1"/>
  <c r="P91" i="1"/>
  <c r="P92" i="1"/>
  <c r="R92" i="1" s="1"/>
  <c r="P93" i="1"/>
  <c r="R93" i="1" s="1"/>
  <c r="P94" i="1"/>
  <c r="R94" i="1" s="1"/>
  <c r="P95" i="1"/>
  <c r="P96" i="1"/>
  <c r="R96" i="1" s="1"/>
  <c r="P97" i="1"/>
  <c r="R97" i="1" s="1"/>
  <c r="P98" i="1"/>
  <c r="R98" i="1" s="1"/>
  <c r="P99" i="1"/>
  <c r="P100" i="1"/>
  <c r="R100" i="1" s="1"/>
  <c r="P101" i="1"/>
  <c r="R101" i="1" s="1"/>
  <c r="P102" i="1"/>
  <c r="R102" i="1" s="1"/>
  <c r="P103" i="1"/>
  <c r="P104" i="1"/>
  <c r="R104" i="1" s="1"/>
  <c r="P105" i="1"/>
  <c r="R105" i="1" s="1"/>
  <c r="P106" i="1"/>
  <c r="R106" i="1" s="1"/>
  <c r="P107" i="1"/>
  <c r="P108" i="1"/>
  <c r="R108" i="1" s="1"/>
  <c r="P109" i="1"/>
  <c r="R109" i="1" s="1"/>
  <c r="P110" i="1"/>
  <c r="R110" i="1" s="1"/>
  <c r="P111" i="1"/>
  <c r="P112" i="1"/>
  <c r="R112" i="1" s="1"/>
  <c r="P113" i="1"/>
  <c r="R113" i="1" s="1"/>
  <c r="P114" i="1"/>
  <c r="R114" i="1" s="1"/>
  <c r="P115" i="1"/>
  <c r="P116" i="1"/>
  <c r="R116" i="1" s="1"/>
  <c r="P117" i="1"/>
  <c r="R117" i="1" s="1"/>
  <c r="P118" i="1"/>
  <c r="R118" i="1" s="1"/>
  <c r="P119" i="1"/>
  <c r="P120" i="1"/>
  <c r="R120" i="1" s="1"/>
  <c r="P121" i="1"/>
  <c r="R121" i="1" s="1"/>
  <c r="P122" i="1"/>
  <c r="R122" i="1" s="1"/>
  <c r="P123" i="1"/>
  <c r="P124" i="1"/>
  <c r="R124" i="1" s="1"/>
  <c r="P125" i="1"/>
  <c r="R125" i="1" s="1"/>
  <c r="P126" i="1"/>
  <c r="R126" i="1" s="1"/>
  <c r="P127" i="1"/>
  <c r="P128" i="1"/>
  <c r="R128" i="1" s="1"/>
  <c r="P129" i="1"/>
  <c r="R129" i="1" s="1"/>
  <c r="P130" i="1"/>
  <c r="R130" i="1" s="1"/>
  <c r="P131" i="1"/>
  <c r="P132" i="1"/>
  <c r="R132" i="1" s="1"/>
  <c r="P133" i="1"/>
  <c r="R133" i="1" s="1"/>
  <c r="P134" i="1"/>
  <c r="R134" i="1" s="1"/>
  <c r="P135" i="1"/>
  <c r="P136" i="1"/>
  <c r="R136" i="1" s="1"/>
  <c r="P137" i="1"/>
  <c r="R137" i="1" s="1"/>
  <c r="P138" i="1"/>
  <c r="R138" i="1" s="1"/>
  <c r="P139" i="1"/>
  <c r="P140" i="1"/>
  <c r="R140" i="1" s="1"/>
  <c r="P141" i="1"/>
  <c r="R141" i="1" s="1"/>
  <c r="P142" i="1"/>
  <c r="R142" i="1" s="1"/>
  <c r="P143" i="1"/>
  <c r="P144" i="1"/>
  <c r="R144" i="1" s="1"/>
  <c r="P145" i="1"/>
  <c r="R145" i="1" s="1"/>
  <c r="P146" i="1"/>
  <c r="R146" i="1" s="1"/>
  <c r="P147" i="1"/>
  <c r="P148" i="1"/>
  <c r="R148" i="1" s="1"/>
  <c r="P149" i="1"/>
  <c r="R149" i="1" s="1"/>
  <c r="P150" i="1"/>
  <c r="R150" i="1" s="1"/>
  <c r="P151" i="1"/>
  <c r="P152" i="1"/>
  <c r="R152" i="1" s="1"/>
  <c r="P153" i="1"/>
  <c r="R153" i="1" s="1"/>
  <c r="P154" i="1"/>
  <c r="R154" i="1" s="1"/>
  <c r="P155" i="1"/>
  <c r="P156" i="1"/>
  <c r="R156" i="1" s="1"/>
  <c r="P157" i="1"/>
  <c r="R157" i="1" s="1"/>
  <c r="P158" i="1"/>
  <c r="R158" i="1" s="1"/>
  <c r="P159" i="1"/>
  <c r="P160" i="1"/>
  <c r="R160" i="1" s="1"/>
  <c r="P161" i="1"/>
  <c r="R161" i="1" s="1"/>
  <c r="P162" i="1"/>
  <c r="R162" i="1" s="1"/>
  <c r="P163" i="1"/>
  <c r="P164" i="1"/>
  <c r="R164" i="1" s="1"/>
  <c r="P165" i="1"/>
  <c r="R165" i="1" s="1"/>
  <c r="P166" i="1"/>
  <c r="R166" i="1" s="1"/>
  <c r="P167" i="1"/>
  <c r="P168" i="1"/>
  <c r="R168" i="1" s="1"/>
  <c r="P169" i="1"/>
  <c r="R169" i="1" s="1"/>
  <c r="P170" i="1"/>
  <c r="R170" i="1" s="1"/>
  <c r="P171" i="1"/>
  <c r="P172" i="1"/>
  <c r="R172" i="1" s="1"/>
  <c r="P173" i="1"/>
  <c r="R173" i="1" s="1"/>
  <c r="P174" i="1"/>
  <c r="R174" i="1" s="1"/>
  <c r="P175" i="1"/>
  <c r="P176" i="1"/>
  <c r="R176" i="1" s="1"/>
  <c r="P177" i="1"/>
  <c r="R177" i="1" s="1"/>
  <c r="P178" i="1"/>
  <c r="R178" i="1" s="1"/>
  <c r="P179" i="1"/>
  <c r="P180" i="1"/>
  <c r="R180" i="1" s="1"/>
  <c r="P181" i="1"/>
  <c r="R181" i="1" s="1"/>
  <c r="P182" i="1"/>
  <c r="R182" i="1" s="1"/>
  <c r="P183" i="1"/>
  <c r="P184" i="1"/>
  <c r="R184" i="1" s="1"/>
  <c r="P185" i="1"/>
  <c r="R185" i="1" s="1"/>
  <c r="P186" i="1"/>
  <c r="R186" i="1" s="1"/>
  <c r="P187" i="1"/>
  <c r="P188" i="1"/>
  <c r="R188" i="1" s="1"/>
  <c r="P189" i="1"/>
  <c r="R189" i="1" s="1"/>
  <c r="P190" i="1"/>
  <c r="R190" i="1" s="1"/>
  <c r="P191" i="1"/>
  <c r="P192" i="1"/>
  <c r="R192" i="1" s="1"/>
  <c r="P193" i="1"/>
  <c r="R193" i="1" s="1"/>
  <c r="P194" i="1"/>
  <c r="R194" i="1" s="1"/>
  <c r="P195" i="1"/>
  <c r="P196" i="1"/>
  <c r="R196" i="1" s="1"/>
  <c r="P197" i="1"/>
  <c r="R197" i="1" s="1"/>
  <c r="P198" i="1"/>
  <c r="R198" i="1" s="1"/>
  <c r="P199" i="1"/>
  <c r="P200" i="1"/>
  <c r="P201" i="1"/>
  <c r="R201" i="1" s="1"/>
  <c r="P202" i="1"/>
  <c r="R202" i="1" s="1"/>
  <c r="P203" i="1"/>
  <c r="P204" i="1"/>
  <c r="R204" i="1" s="1"/>
  <c r="P205" i="1"/>
  <c r="R205" i="1" s="1"/>
  <c r="P206" i="1"/>
  <c r="R206" i="1" s="1"/>
  <c r="P207" i="1"/>
  <c r="P208" i="1"/>
  <c r="P209" i="1"/>
  <c r="R209" i="1" s="1"/>
  <c r="P210" i="1"/>
  <c r="R210" i="1" s="1"/>
  <c r="P211" i="1"/>
  <c r="P212" i="1"/>
  <c r="R212" i="1" s="1"/>
  <c r="P213" i="1"/>
  <c r="R213" i="1" s="1"/>
  <c r="P214" i="1"/>
  <c r="R214" i="1" s="1"/>
  <c r="P215" i="1"/>
  <c r="P216" i="1"/>
  <c r="P217" i="1"/>
  <c r="R217" i="1" s="1"/>
  <c r="P218" i="1"/>
  <c r="R218" i="1" s="1"/>
  <c r="P219" i="1"/>
  <c r="P220" i="1"/>
  <c r="R220" i="1" s="1"/>
  <c r="P221" i="1"/>
  <c r="R221" i="1" s="1"/>
  <c r="P222" i="1"/>
  <c r="R222" i="1" s="1"/>
  <c r="P223" i="1"/>
  <c r="P224" i="1"/>
  <c r="P225" i="1"/>
  <c r="R225" i="1" s="1"/>
  <c r="P226" i="1"/>
  <c r="R226" i="1" s="1"/>
  <c r="P227" i="1"/>
  <c r="P228" i="1"/>
  <c r="R228" i="1" s="1"/>
  <c r="P229" i="1"/>
  <c r="R229" i="1" s="1"/>
  <c r="P230" i="1"/>
  <c r="R230" i="1" s="1"/>
  <c r="P231" i="1"/>
  <c r="P232" i="1"/>
  <c r="P233" i="1"/>
  <c r="R233" i="1" s="1"/>
  <c r="P234" i="1"/>
  <c r="R234" i="1" s="1"/>
  <c r="P235" i="1"/>
  <c r="P236" i="1"/>
  <c r="R236" i="1" s="1"/>
  <c r="P237" i="1"/>
  <c r="R237" i="1" s="1"/>
  <c r="P238" i="1"/>
  <c r="R238" i="1" s="1"/>
  <c r="P239" i="1"/>
  <c r="P240" i="1"/>
  <c r="P241" i="1"/>
  <c r="R241" i="1" s="1"/>
  <c r="P242" i="1"/>
  <c r="R242" i="1" s="1"/>
  <c r="P243" i="1"/>
  <c r="P244" i="1"/>
  <c r="R244" i="1" s="1"/>
  <c r="P245" i="1"/>
  <c r="R245" i="1" s="1"/>
  <c r="P246" i="1"/>
  <c r="R246" i="1" s="1"/>
  <c r="P247" i="1"/>
  <c r="P248" i="1"/>
  <c r="P249" i="1"/>
  <c r="R249" i="1" s="1"/>
  <c r="P250" i="1"/>
  <c r="R250" i="1" s="1"/>
  <c r="P251" i="1"/>
  <c r="P252" i="1"/>
  <c r="R252" i="1" s="1"/>
  <c r="P253" i="1"/>
  <c r="R253" i="1" s="1"/>
  <c r="P254" i="1"/>
  <c r="R254" i="1" s="1"/>
  <c r="P255" i="1"/>
  <c r="P256" i="1"/>
  <c r="P257" i="1"/>
  <c r="R257" i="1" s="1"/>
  <c r="P258" i="1"/>
  <c r="R258" i="1" s="1"/>
  <c r="P259" i="1"/>
  <c r="P260" i="1"/>
  <c r="R260" i="1" s="1"/>
  <c r="P261" i="1"/>
  <c r="R261" i="1" s="1"/>
  <c r="P262" i="1"/>
  <c r="R262" i="1" s="1"/>
  <c r="P263" i="1"/>
  <c r="P264" i="1"/>
  <c r="P265" i="1"/>
  <c r="R265" i="1" s="1"/>
  <c r="P266" i="1"/>
  <c r="R266" i="1" s="1"/>
  <c r="P267" i="1"/>
  <c r="P268" i="1"/>
  <c r="R268" i="1" s="1"/>
  <c r="P269" i="1"/>
  <c r="R269" i="1" s="1"/>
  <c r="P270" i="1"/>
  <c r="R270" i="1" s="1"/>
  <c r="P271" i="1"/>
  <c r="P272" i="1"/>
  <c r="P273" i="1"/>
  <c r="R273" i="1" s="1"/>
  <c r="P274" i="1"/>
  <c r="R274" i="1" s="1"/>
  <c r="P275" i="1"/>
  <c r="P276" i="1"/>
  <c r="R276" i="1" s="1"/>
  <c r="P277" i="1"/>
  <c r="R277" i="1" s="1"/>
  <c r="P278" i="1"/>
  <c r="R278" i="1" s="1"/>
  <c r="P279" i="1"/>
  <c r="P280" i="1"/>
  <c r="R280" i="1" s="1"/>
  <c r="P281" i="1"/>
  <c r="R281" i="1" s="1"/>
  <c r="P282" i="1"/>
  <c r="R282" i="1" s="1"/>
  <c r="P283" i="1"/>
  <c r="P284" i="1"/>
  <c r="R284" i="1" s="1"/>
  <c r="P285" i="1"/>
  <c r="R285" i="1" s="1"/>
  <c r="P286" i="1"/>
  <c r="R286" i="1" s="1"/>
  <c r="P287" i="1"/>
  <c r="P288" i="1"/>
  <c r="R288" i="1" s="1"/>
  <c r="P289" i="1"/>
  <c r="R289" i="1" s="1"/>
  <c r="P290" i="1"/>
  <c r="R290" i="1" s="1"/>
  <c r="P291" i="1"/>
  <c r="P292" i="1"/>
  <c r="R292" i="1" s="1"/>
  <c r="P293" i="1"/>
  <c r="R293" i="1" s="1"/>
  <c r="P294" i="1"/>
  <c r="R294" i="1" s="1"/>
  <c r="P295" i="1"/>
  <c r="P296" i="1"/>
  <c r="R296" i="1" s="1"/>
  <c r="P297" i="1"/>
  <c r="R297" i="1" s="1"/>
  <c r="P298" i="1"/>
  <c r="R298" i="1" s="1"/>
  <c r="P299" i="1"/>
  <c r="P300" i="1"/>
  <c r="R300" i="1" s="1"/>
  <c r="P301" i="1"/>
  <c r="R301" i="1" s="1"/>
  <c r="P302" i="1"/>
  <c r="R302" i="1" s="1"/>
  <c r="P303" i="1"/>
  <c r="P304" i="1"/>
  <c r="R304" i="1" s="1"/>
  <c r="P305" i="1"/>
  <c r="R305" i="1" s="1"/>
  <c r="P306" i="1"/>
  <c r="R306" i="1" s="1"/>
  <c r="P307" i="1"/>
  <c r="P308" i="1"/>
  <c r="R308" i="1" s="1"/>
  <c r="P309" i="1"/>
  <c r="R309" i="1" s="1"/>
  <c r="P310" i="1"/>
  <c r="R310" i="1" s="1"/>
  <c r="P311" i="1"/>
  <c r="P312" i="1"/>
  <c r="R312" i="1" s="1"/>
  <c r="P313" i="1"/>
  <c r="R313" i="1" s="1"/>
  <c r="P314" i="1"/>
  <c r="R314" i="1" s="1"/>
  <c r="P315" i="1"/>
  <c r="P316" i="1"/>
  <c r="R316" i="1" s="1"/>
  <c r="P317" i="1"/>
  <c r="R317" i="1" s="1"/>
  <c r="P318" i="1"/>
  <c r="R318" i="1" s="1"/>
  <c r="P319" i="1"/>
  <c r="P320" i="1"/>
  <c r="R320" i="1" s="1"/>
  <c r="P321" i="1"/>
  <c r="R321" i="1" s="1"/>
  <c r="P322" i="1"/>
  <c r="R322" i="1" s="1"/>
  <c r="P323" i="1"/>
  <c r="P324" i="1"/>
  <c r="R324" i="1" s="1"/>
  <c r="P325" i="1"/>
  <c r="R325" i="1" s="1"/>
  <c r="P326" i="1"/>
  <c r="R326" i="1" s="1"/>
  <c r="P327" i="1"/>
  <c r="P328" i="1"/>
  <c r="R328" i="1" s="1"/>
  <c r="P329" i="1"/>
  <c r="R329" i="1" s="1"/>
  <c r="P330" i="1"/>
  <c r="R330" i="1" s="1"/>
  <c r="P331" i="1"/>
  <c r="P332" i="1"/>
  <c r="R332" i="1" s="1"/>
  <c r="P333" i="1"/>
  <c r="R333" i="1" s="1"/>
  <c r="P334" i="1"/>
  <c r="R334" i="1" s="1"/>
  <c r="P335" i="1"/>
  <c r="P336" i="1"/>
  <c r="R336" i="1" s="1"/>
  <c r="P337" i="1"/>
  <c r="R337" i="1" s="1"/>
  <c r="P338" i="1"/>
  <c r="R338" i="1" s="1"/>
  <c r="P339" i="1"/>
  <c r="P340" i="1"/>
  <c r="R340" i="1" s="1"/>
  <c r="P341" i="1"/>
  <c r="R341" i="1" s="1"/>
  <c r="P342" i="1"/>
  <c r="R342" i="1" s="1"/>
  <c r="P343" i="1"/>
  <c r="P344" i="1"/>
  <c r="R344" i="1" s="1"/>
  <c r="P345" i="1"/>
  <c r="R345" i="1" s="1"/>
  <c r="P346" i="1"/>
  <c r="R346" i="1" s="1"/>
  <c r="P347" i="1"/>
  <c r="P348" i="1"/>
  <c r="R348" i="1" s="1"/>
  <c r="P349" i="1"/>
  <c r="R349" i="1" s="1"/>
  <c r="P350" i="1"/>
  <c r="R350" i="1" s="1"/>
  <c r="P351" i="1"/>
  <c r="P352" i="1"/>
  <c r="R352" i="1" s="1"/>
  <c r="P353" i="1"/>
  <c r="R353" i="1" s="1"/>
  <c r="P354" i="1"/>
  <c r="R354" i="1" s="1"/>
  <c r="P355" i="1"/>
  <c r="P356" i="1"/>
  <c r="R356" i="1" s="1"/>
  <c r="P357" i="1"/>
  <c r="R357" i="1" s="1"/>
  <c r="P358" i="1"/>
  <c r="R358" i="1" s="1"/>
  <c r="P359" i="1"/>
  <c r="P360" i="1"/>
  <c r="R360" i="1" s="1"/>
  <c r="P361" i="1"/>
  <c r="R361" i="1" s="1"/>
  <c r="P362" i="1"/>
  <c r="R362" i="1" s="1"/>
  <c r="P363" i="1"/>
  <c r="P364" i="1"/>
  <c r="R364" i="1" s="1"/>
  <c r="P365" i="1"/>
  <c r="R365" i="1" s="1"/>
  <c r="P366" i="1"/>
  <c r="R366" i="1" s="1"/>
  <c r="P367" i="1"/>
  <c r="P368" i="1"/>
  <c r="R368" i="1" s="1"/>
  <c r="P369" i="1"/>
  <c r="R369" i="1" s="1"/>
  <c r="P370" i="1"/>
  <c r="R370" i="1" s="1"/>
  <c r="P371" i="1"/>
  <c r="P372" i="1"/>
  <c r="R372" i="1" s="1"/>
  <c r="P373" i="1"/>
  <c r="R373" i="1" s="1"/>
  <c r="P374" i="1"/>
  <c r="R374" i="1" s="1"/>
  <c r="P375" i="1"/>
  <c r="P376" i="1"/>
  <c r="R376" i="1" s="1"/>
  <c r="P377" i="1"/>
  <c r="R377" i="1" s="1"/>
  <c r="P378" i="1"/>
  <c r="R378" i="1" s="1"/>
  <c r="P379" i="1"/>
  <c r="P380" i="1"/>
  <c r="R380" i="1" s="1"/>
  <c r="P381" i="1"/>
  <c r="R381" i="1" s="1"/>
  <c r="P382" i="1"/>
  <c r="R382" i="1" s="1"/>
  <c r="P383" i="1"/>
  <c r="P384" i="1"/>
  <c r="R384" i="1" s="1"/>
  <c r="P385" i="1"/>
  <c r="R385" i="1" s="1"/>
  <c r="P386" i="1"/>
  <c r="R386" i="1" s="1"/>
  <c r="P387" i="1"/>
  <c r="P388" i="1"/>
  <c r="R388" i="1" s="1"/>
  <c r="P389" i="1"/>
  <c r="R389" i="1" s="1"/>
  <c r="P390" i="1"/>
  <c r="R390" i="1" s="1"/>
  <c r="P391" i="1"/>
  <c r="P392" i="1"/>
  <c r="R392" i="1" s="1"/>
  <c r="P393" i="1"/>
  <c r="R393" i="1" s="1"/>
  <c r="P394" i="1"/>
  <c r="R394" i="1" s="1"/>
  <c r="P395" i="1"/>
  <c r="P396" i="1"/>
  <c r="R396" i="1" s="1"/>
  <c r="P397" i="1"/>
  <c r="R397" i="1" s="1"/>
  <c r="P398" i="1"/>
  <c r="R398" i="1" s="1"/>
  <c r="P399" i="1"/>
  <c r="P400" i="1"/>
  <c r="R400" i="1" s="1"/>
  <c r="P401" i="1"/>
  <c r="R401" i="1" s="1"/>
  <c r="P402" i="1"/>
  <c r="R402" i="1" s="1"/>
  <c r="P403" i="1"/>
  <c r="P404" i="1"/>
  <c r="R404" i="1" s="1"/>
  <c r="P405" i="1"/>
  <c r="R405" i="1" s="1"/>
  <c r="P406" i="1"/>
  <c r="R406" i="1" s="1"/>
  <c r="P407" i="1"/>
  <c r="P408" i="1"/>
  <c r="R408" i="1" s="1"/>
  <c r="P409" i="1"/>
  <c r="R409" i="1" s="1"/>
  <c r="P410" i="1"/>
  <c r="R410" i="1" s="1"/>
  <c r="P411" i="1"/>
  <c r="P412" i="1"/>
  <c r="R412" i="1" s="1"/>
  <c r="P413" i="1"/>
  <c r="R413" i="1" s="1"/>
  <c r="P414" i="1"/>
  <c r="R414" i="1" s="1"/>
  <c r="P415" i="1"/>
  <c r="P416" i="1"/>
  <c r="R416" i="1" s="1"/>
  <c r="P417" i="1"/>
  <c r="R417" i="1" s="1"/>
  <c r="P418" i="1"/>
  <c r="R418" i="1" s="1"/>
  <c r="P419" i="1"/>
  <c r="P420" i="1"/>
  <c r="R420" i="1" s="1"/>
  <c r="P421" i="1"/>
  <c r="R421" i="1" s="1"/>
  <c r="P422" i="1"/>
  <c r="R422" i="1" s="1"/>
  <c r="P423" i="1"/>
  <c r="P424" i="1"/>
  <c r="R424" i="1" s="1"/>
  <c r="P425" i="1"/>
  <c r="R425" i="1" s="1"/>
  <c r="P426" i="1"/>
  <c r="R426" i="1" s="1"/>
  <c r="P427" i="1"/>
  <c r="P428" i="1"/>
  <c r="R428" i="1" s="1"/>
  <c r="P429" i="1"/>
  <c r="R429" i="1" s="1"/>
  <c r="P430" i="1"/>
  <c r="R430" i="1" s="1"/>
  <c r="P431" i="1"/>
  <c r="P432" i="1"/>
  <c r="R432" i="1" s="1"/>
  <c r="P433" i="1"/>
  <c r="R433" i="1" s="1"/>
  <c r="P434" i="1"/>
  <c r="R434" i="1" s="1"/>
  <c r="P435" i="1"/>
  <c r="P436" i="1"/>
  <c r="R436" i="1" s="1"/>
  <c r="P437" i="1"/>
  <c r="R437" i="1" s="1"/>
  <c r="P438" i="1"/>
  <c r="R438" i="1" s="1"/>
  <c r="P439" i="1"/>
  <c r="P440" i="1"/>
  <c r="R440" i="1" s="1"/>
  <c r="P441" i="1"/>
  <c r="R441" i="1" s="1"/>
  <c r="P442" i="1"/>
  <c r="R442" i="1" s="1"/>
  <c r="P443" i="1"/>
  <c r="P444" i="1"/>
  <c r="R444" i="1" s="1"/>
  <c r="P445" i="1"/>
  <c r="R445" i="1" s="1"/>
  <c r="P446" i="1"/>
  <c r="R446" i="1" s="1"/>
  <c r="P447" i="1"/>
  <c r="P448" i="1"/>
  <c r="R448" i="1" s="1"/>
  <c r="P449" i="1"/>
  <c r="R449" i="1" s="1"/>
  <c r="P450" i="1"/>
  <c r="R450" i="1" s="1"/>
  <c r="P451" i="1"/>
  <c r="P452" i="1"/>
  <c r="R452" i="1" s="1"/>
  <c r="P453" i="1"/>
  <c r="R453" i="1" s="1"/>
  <c r="P454" i="1"/>
  <c r="R454" i="1" s="1"/>
  <c r="P455" i="1"/>
  <c r="P456" i="1"/>
  <c r="R456" i="1" s="1"/>
  <c r="P457" i="1"/>
  <c r="R457" i="1" s="1"/>
  <c r="P458" i="1"/>
  <c r="R458" i="1" s="1"/>
  <c r="P459" i="1"/>
  <c r="P460" i="1"/>
  <c r="R460" i="1" s="1"/>
  <c r="P461" i="1"/>
  <c r="R461" i="1" s="1"/>
  <c r="P462" i="1"/>
  <c r="R462" i="1" s="1"/>
  <c r="P463" i="1"/>
  <c r="P464" i="1"/>
  <c r="R464" i="1" s="1"/>
  <c r="P465" i="1"/>
  <c r="R465" i="1" s="1"/>
  <c r="P466" i="1"/>
  <c r="R466" i="1" s="1"/>
  <c r="P467" i="1"/>
  <c r="P468" i="1"/>
  <c r="R468" i="1" s="1"/>
  <c r="P469" i="1"/>
  <c r="R469" i="1" s="1"/>
  <c r="P470" i="1"/>
  <c r="R470" i="1" s="1"/>
  <c r="P471" i="1"/>
  <c r="P472" i="1"/>
  <c r="R472" i="1" s="1"/>
  <c r="P473" i="1"/>
  <c r="R473" i="1" s="1"/>
  <c r="P474" i="1"/>
  <c r="R474" i="1" s="1"/>
  <c r="P475" i="1"/>
  <c r="P476" i="1"/>
  <c r="R476" i="1" s="1"/>
  <c r="P477" i="1"/>
  <c r="R477" i="1" s="1"/>
  <c r="P478" i="1"/>
  <c r="R478" i="1" s="1"/>
  <c r="P479" i="1"/>
  <c r="P480" i="1"/>
  <c r="R480" i="1" s="1"/>
  <c r="P481" i="1"/>
  <c r="R481" i="1" s="1"/>
  <c r="P482" i="1"/>
  <c r="R482" i="1" s="1"/>
  <c r="P483" i="1"/>
  <c r="P484" i="1"/>
  <c r="R484" i="1" s="1"/>
  <c r="P485" i="1"/>
  <c r="R485" i="1" s="1"/>
  <c r="P486" i="1"/>
  <c r="R486" i="1" s="1"/>
  <c r="P487" i="1"/>
  <c r="P488" i="1"/>
  <c r="R488" i="1" s="1"/>
  <c r="P489" i="1"/>
  <c r="R489" i="1" s="1"/>
  <c r="P490" i="1"/>
  <c r="R490" i="1" s="1"/>
  <c r="P491" i="1"/>
  <c r="P492" i="1"/>
  <c r="R492" i="1" s="1"/>
  <c r="P493" i="1"/>
  <c r="R493" i="1" s="1"/>
  <c r="P494" i="1"/>
  <c r="R494" i="1" s="1"/>
  <c r="P495" i="1"/>
  <c r="P496" i="1"/>
  <c r="R496" i="1" s="1"/>
  <c r="P497" i="1"/>
  <c r="R497" i="1" s="1"/>
  <c r="P498" i="1"/>
  <c r="R498" i="1" s="1"/>
  <c r="P499" i="1"/>
  <c r="P500" i="1"/>
  <c r="R500" i="1" s="1"/>
  <c r="P501" i="1"/>
  <c r="R501" i="1" s="1"/>
  <c r="P502" i="1"/>
  <c r="R502" i="1" s="1"/>
  <c r="P503" i="1"/>
  <c r="P504" i="1"/>
  <c r="R504" i="1" s="1"/>
  <c r="P505" i="1"/>
  <c r="R505" i="1" s="1"/>
  <c r="P506" i="1"/>
  <c r="R506" i="1" s="1"/>
  <c r="P507" i="1"/>
  <c r="P508" i="1"/>
  <c r="R508" i="1" s="1"/>
  <c r="P509" i="1"/>
  <c r="R509" i="1" s="1"/>
  <c r="P510" i="1"/>
  <c r="R510" i="1" s="1"/>
  <c r="P511" i="1"/>
  <c r="P512" i="1"/>
  <c r="R512" i="1" s="1"/>
  <c r="P513" i="1"/>
  <c r="R513" i="1" s="1"/>
  <c r="P514" i="1"/>
  <c r="R514" i="1" s="1"/>
  <c r="P515" i="1"/>
  <c r="P516" i="1"/>
  <c r="R516" i="1" s="1"/>
  <c r="P517" i="1"/>
  <c r="R517" i="1" s="1"/>
  <c r="P518" i="1"/>
  <c r="R518" i="1" s="1"/>
  <c r="P519" i="1"/>
  <c r="P520" i="1"/>
  <c r="R520" i="1" s="1"/>
  <c r="P521" i="1"/>
  <c r="R521" i="1" s="1"/>
  <c r="P522" i="1"/>
  <c r="R522" i="1" s="1"/>
  <c r="P523" i="1"/>
  <c r="P524" i="1"/>
  <c r="R524" i="1" s="1"/>
  <c r="P525" i="1"/>
  <c r="R525" i="1" s="1"/>
  <c r="P526" i="1"/>
  <c r="R526" i="1" s="1"/>
  <c r="P527" i="1"/>
  <c r="P528" i="1"/>
  <c r="R528" i="1" s="1"/>
  <c r="P529" i="1"/>
  <c r="R529" i="1" s="1"/>
  <c r="P530" i="1"/>
  <c r="R530" i="1" s="1"/>
  <c r="P531" i="1"/>
  <c r="P532" i="1"/>
  <c r="R532" i="1" s="1"/>
  <c r="P533" i="1"/>
  <c r="R533" i="1" s="1"/>
  <c r="P534" i="1"/>
  <c r="R534" i="1" s="1"/>
  <c r="P535" i="1"/>
  <c r="P536" i="1"/>
  <c r="R536" i="1" s="1"/>
  <c r="P537" i="1"/>
  <c r="R537" i="1" s="1"/>
  <c r="P538" i="1"/>
  <c r="R538" i="1" s="1"/>
  <c r="P539" i="1"/>
  <c r="P540" i="1"/>
  <c r="R540" i="1" s="1"/>
  <c r="P541" i="1"/>
  <c r="R541" i="1" s="1"/>
  <c r="P542" i="1"/>
  <c r="R542" i="1" s="1"/>
  <c r="P543" i="1"/>
  <c r="P544" i="1"/>
  <c r="R544" i="1" s="1"/>
  <c r="P545" i="1"/>
  <c r="R545" i="1" s="1"/>
  <c r="P546" i="1"/>
  <c r="R546" i="1" s="1"/>
  <c r="P547" i="1"/>
  <c r="P548" i="1"/>
  <c r="R548" i="1" s="1"/>
  <c r="P549" i="1"/>
  <c r="R549" i="1" s="1"/>
  <c r="P550" i="1"/>
  <c r="R550" i="1" s="1"/>
  <c r="P551" i="1"/>
  <c r="P552" i="1"/>
  <c r="R552" i="1" s="1"/>
  <c r="P553" i="1"/>
  <c r="R553" i="1" s="1"/>
  <c r="P554" i="1"/>
  <c r="R554" i="1" s="1"/>
  <c r="P555" i="1"/>
  <c r="P556" i="1"/>
  <c r="R556" i="1" s="1"/>
  <c r="P557" i="1"/>
  <c r="R557" i="1" s="1"/>
  <c r="P558" i="1"/>
  <c r="R558" i="1" s="1"/>
  <c r="P559" i="1"/>
  <c r="P560" i="1"/>
  <c r="R560" i="1" s="1"/>
  <c r="P561" i="1"/>
  <c r="R561" i="1" s="1"/>
  <c r="P562" i="1"/>
  <c r="R562" i="1" s="1"/>
  <c r="P563" i="1"/>
  <c r="P564" i="1"/>
  <c r="R564" i="1" s="1"/>
  <c r="P565" i="1"/>
  <c r="R565" i="1" s="1"/>
  <c r="P566" i="1"/>
  <c r="R566" i="1" s="1"/>
  <c r="P567" i="1"/>
  <c r="P568" i="1"/>
  <c r="R568" i="1" s="1"/>
  <c r="P569" i="1"/>
  <c r="R569" i="1" s="1"/>
  <c r="P570" i="1"/>
  <c r="R570" i="1" s="1"/>
  <c r="P571" i="1"/>
  <c r="P572" i="1"/>
  <c r="R572" i="1" s="1"/>
  <c r="P573" i="1"/>
  <c r="R573" i="1" s="1"/>
  <c r="P574" i="1"/>
  <c r="R574" i="1" s="1"/>
  <c r="P575" i="1"/>
  <c r="P576" i="1"/>
  <c r="R576" i="1" s="1"/>
  <c r="P577" i="1"/>
  <c r="R577" i="1" s="1"/>
  <c r="P578" i="1"/>
  <c r="R578" i="1" s="1"/>
  <c r="P579" i="1"/>
  <c r="P580" i="1"/>
  <c r="R580" i="1" s="1"/>
  <c r="P581" i="1"/>
  <c r="R581" i="1" s="1"/>
  <c r="P582" i="1"/>
  <c r="R582" i="1" s="1"/>
  <c r="P583" i="1"/>
  <c r="P584" i="1"/>
  <c r="R584" i="1" s="1"/>
  <c r="P585" i="1"/>
  <c r="R585" i="1" s="1"/>
  <c r="P586" i="1"/>
  <c r="R586" i="1" s="1"/>
  <c r="P587" i="1"/>
  <c r="P588" i="1"/>
  <c r="R588" i="1" s="1"/>
  <c r="P589" i="1"/>
  <c r="R589" i="1" s="1"/>
  <c r="P590" i="1"/>
  <c r="R590" i="1" s="1"/>
  <c r="P591" i="1"/>
  <c r="P592" i="1"/>
  <c r="R592" i="1" s="1"/>
  <c r="P593" i="1"/>
  <c r="R593" i="1" s="1"/>
  <c r="P594" i="1"/>
  <c r="R594" i="1" s="1"/>
  <c r="P595" i="1"/>
  <c r="P596" i="1"/>
  <c r="R596" i="1" s="1"/>
  <c r="P597" i="1"/>
  <c r="R597" i="1" s="1"/>
  <c r="P598" i="1"/>
  <c r="R598" i="1" s="1"/>
  <c r="P599" i="1"/>
  <c r="P600" i="1"/>
  <c r="R600" i="1" s="1"/>
  <c r="P601" i="1"/>
  <c r="R601" i="1" s="1"/>
  <c r="P602" i="1"/>
  <c r="R602" i="1" s="1"/>
  <c r="P603" i="1"/>
  <c r="P604" i="1"/>
  <c r="R604" i="1" s="1"/>
  <c r="P605" i="1"/>
  <c r="R605" i="1" s="1"/>
  <c r="P606" i="1"/>
  <c r="R606" i="1" s="1"/>
  <c r="P607" i="1"/>
  <c r="P608" i="1"/>
  <c r="R608" i="1" s="1"/>
  <c r="P609" i="1"/>
  <c r="R609" i="1" s="1"/>
  <c r="P610" i="1"/>
  <c r="R610" i="1" s="1"/>
  <c r="P611" i="1"/>
  <c r="P612" i="1"/>
  <c r="R612" i="1" s="1"/>
  <c r="P613" i="1"/>
  <c r="R613" i="1" s="1"/>
  <c r="P614" i="1"/>
  <c r="R614" i="1" s="1"/>
  <c r="P615" i="1"/>
  <c r="P616" i="1"/>
  <c r="R616" i="1" s="1"/>
  <c r="P617" i="1"/>
  <c r="R617" i="1" s="1"/>
  <c r="P618" i="1"/>
  <c r="R618" i="1" s="1"/>
  <c r="P619" i="1"/>
  <c r="P620" i="1"/>
  <c r="R620" i="1" s="1"/>
  <c r="P621" i="1"/>
  <c r="R621" i="1" s="1"/>
  <c r="P622" i="1"/>
  <c r="R622" i="1" s="1"/>
  <c r="P623" i="1"/>
  <c r="P624" i="1"/>
  <c r="R624" i="1" s="1"/>
  <c r="P625" i="1"/>
  <c r="R625" i="1" s="1"/>
  <c r="P626" i="1"/>
  <c r="R626" i="1" s="1"/>
  <c r="P627" i="1"/>
  <c r="P628" i="1"/>
  <c r="R628" i="1" s="1"/>
  <c r="P629" i="1"/>
  <c r="R629" i="1" s="1"/>
  <c r="P630" i="1"/>
  <c r="R630" i="1" s="1"/>
  <c r="P631" i="1"/>
  <c r="P632" i="1"/>
  <c r="R632" i="1" s="1"/>
  <c r="P633" i="1"/>
  <c r="R633" i="1" s="1"/>
  <c r="P634" i="1"/>
  <c r="R634" i="1" s="1"/>
  <c r="P635" i="1"/>
  <c r="P636" i="1"/>
  <c r="R636" i="1" s="1"/>
  <c r="P637" i="1"/>
  <c r="R637" i="1" s="1"/>
  <c r="P638" i="1"/>
  <c r="R638" i="1" s="1"/>
  <c r="P639" i="1"/>
  <c r="P640" i="1"/>
  <c r="R640" i="1" s="1"/>
  <c r="P641" i="1"/>
  <c r="R641" i="1" s="1"/>
  <c r="P642" i="1"/>
  <c r="R642" i="1" s="1"/>
  <c r="P643" i="1"/>
  <c r="P644" i="1"/>
  <c r="R644" i="1" s="1"/>
  <c r="P645" i="1"/>
  <c r="R645" i="1" s="1"/>
  <c r="P646" i="1"/>
  <c r="R646" i="1" s="1"/>
  <c r="P647" i="1"/>
  <c r="P648" i="1"/>
  <c r="R648" i="1" s="1"/>
  <c r="P649" i="1"/>
  <c r="R649" i="1" s="1"/>
  <c r="P650" i="1"/>
  <c r="R650" i="1" s="1"/>
  <c r="P651" i="1"/>
  <c r="P652" i="1"/>
  <c r="R652" i="1" s="1"/>
  <c r="P653" i="1"/>
  <c r="R653" i="1" s="1"/>
  <c r="P654" i="1"/>
  <c r="R654" i="1" s="1"/>
  <c r="P655" i="1"/>
  <c r="P656" i="1"/>
  <c r="R656" i="1" s="1"/>
  <c r="P657" i="1"/>
  <c r="R657" i="1" s="1"/>
  <c r="P658" i="1"/>
  <c r="R658" i="1" s="1"/>
  <c r="P659" i="1"/>
  <c r="P660" i="1"/>
  <c r="R660" i="1" s="1"/>
  <c r="P661" i="1"/>
  <c r="R661" i="1" s="1"/>
  <c r="P662" i="1"/>
  <c r="R662" i="1" s="1"/>
  <c r="P663" i="1"/>
  <c r="P664" i="1"/>
  <c r="R664" i="1" s="1"/>
  <c r="P665" i="1"/>
  <c r="R665" i="1" s="1"/>
  <c r="P666" i="1"/>
  <c r="R666" i="1" s="1"/>
  <c r="P667" i="1"/>
  <c r="P668" i="1"/>
  <c r="R668" i="1" s="1"/>
  <c r="P669" i="1"/>
  <c r="R669" i="1" s="1"/>
  <c r="P670" i="1"/>
  <c r="R670" i="1" s="1"/>
  <c r="P671" i="1"/>
  <c r="P672" i="1"/>
  <c r="R672" i="1" s="1"/>
  <c r="P673" i="1"/>
  <c r="R673" i="1" s="1"/>
  <c r="P674" i="1"/>
  <c r="R674" i="1" s="1"/>
  <c r="P675" i="1"/>
  <c r="P676" i="1"/>
  <c r="R676" i="1" s="1"/>
  <c r="P677" i="1"/>
  <c r="R677" i="1" s="1"/>
  <c r="P678" i="1"/>
  <c r="R678" i="1" s="1"/>
  <c r="P679" i="1"/>
  <c r="P680" i="1"/>
  <c r="R680" i="1" s="1"/>
  <c r="P681" i="1"/>
  <c r="R681" i="1" s="1"/>
  <c r="P682" i="1"/>
  <c r="R682" i="1" s="1"/>
  <c r="P683" i="1"/>
  <c r="P684" i="1"/>
  <c r="R684" i="1" s="1"/>
  <c r="P685" i="1"/>
  <c r="R685" i="1" s="1"/>
  <c r="P686" i="1"/>
  <c r="R686" i="1" s="1"/>
  <c r="P687" i="1"/>
  <c r="P688" i="1"/>
  <c r="R688" i="1" s="1"/>
  <c r="P689" i="1"/>
  <c r="R689" i="1" s="1"/>
  <c r="P690" i="1"/>
  <c r="R690" i="1" s="1"/>
  <c r="P691" i="1"/>
  <c r="P692" i="1"/>
  <c r="R692" i="1" s="1"/>
  <c r="P693" i="1"/>
  <c r="R693" i="1" s="1"/>
  <c r="P694" i="1"/>
  <c r="R694" i="1" s="1"/>
  <c r="P695" i="1"/>
  <c r="P696" i="1"/>
  <c r="R696" i="1" s="1"/>
  <c r="P697" i="1"/>
  <c r="R697" i="1" s="1"/>
  <c r="P698" i="1"/>
  <c r="R698" i="1" s="1"/>
  <c r="P699" i="1"/>
  <c r="P700" i="1"/>
  <c r="R700" i="1" s="1"/>
  <c r="P701" i="1"/>
  <c r="R701" i="1" s="1"/>
  <c r="P702" i="1"/>
  <c r="R702" i="1" s="1"/>
  <c r="P703" i="1"/>
  <c r="P704" i="1"/>
  <c r="R704" i="1" s="1"/>
  <c r="P705" i="1"/>
  <c r="R705" i="1" s="1"/>
  <c r="P706" i="1"/>
  <c r="R706" i="1" s="1"/>
  <c r="P707" i="1"/>
  <c r="P708" i="1"/>
  <c r="R708" i="1" s="1"/>
  <c r="P709" i="1"/>
  <c r="R709" i="1" s="1"/>
  <c r="P710" i="1"/>
  <c r="R710" i="1" s="1"/>
  <c r="P711" i="1"/>
  <c r="P712" i="1"/>
  <c r="R712" i="1" s="1"/>
  <c r="P713" i="1"/>
  <c r="R713" i="1" s="1"/>
  <c r="P714" i="1"/>
  <c r="R714" i="1" s="1"/>
  <c r="P715" i="1"/>
  <c r="P716" i="1"/>
  <c r="R716" i="1" s="1"/>
  <c r="P717" i="1"/>
  <c r="R717" i="1" s="1"/>
  <c r="P718" i="1"/>
  <c r="R718" i="1" s="1"/>
  <c r="P719" i="1"/>
  <c r="P720" i="1"/>
  <c r="R720" i="1" s="1"/>
  <c r="P721" i="1"/>
  <c r="R721" i="1" s="1"/>
  <c r="P722" i="1"/>
  <c r="R722" i="1" s="1"/>
  <c r="P723" i="1"/>
  <c r="P724" i="1"/>
  <c r="R724" i="1" s="1"/>
  <c r="P725" i="1"/>
  <c r="R725" i="1" s="1"/>
  <c r="P726" i="1"/>
  <c r="R726" i="1" s="1"/>
  <c r="P727" i="1"/>
  <c r="P728" i="1"/>
  <c r="R728" i="1" s="1"/>
  <c r="P729" i="1"/>
  <c r="R729" i="1" s="1"/>
  <c r="P730" i="1"/>
  <c r="R730" i="1" s="1"/>
  <c r="P731" i="1"/>
  <c r="P732" i="1"/>
  <c r="R732" i="1" s="1"/>
  <c r="P733" i="1"/>
  <c r="R733" i="1" s="1"/>
  <c r="P734" i="1"/>
  <c r="R734" i="1" s="1"/>
  <c r="P735" i="1"/>
  <c r="P736" i="1"/>
  <c r="R736" i="1" s="1"/>
  <c r="P737" i="1"/>
  <c r="R737" i="1" s="1"/>
  <c r="P738" i="1"/>
  <c r="R738" i="1" s="1"/>
  <c r="P739" i="1"/>
  <c r="P740" i="1"/>
  <c r="R740" i="1" s="1"/>
  <c r="P741" i="1"/>
  <c r="R741" i="1" s="1"/>
  <c r="P742" i="1"/>
  <c r="R742" i="1" s="1"/>
  <c r="P743" i="1"/>
  <c r="P744" i="1"/>
  <c r="R744" i="1" s="1"/>
  <c r="P745" i="1"/>
  <c r="R745" i="1" s="1"/>
  <c r="P746" i="1"/>
  <c r="R746" i="1" s="1"/>
  <c r="P747" i="1"/>
  <c r="P748" i="1"/>
  <c r="R748" i="1" s="1"/>
  <c r="P749" i="1"/>
  <c r="R749" i="1" s="1"/>
  <c r="R747" i="1" l="1"/>
  <c r="R743" i="1"/>
  <c r="R739" i="1"/>
  <c r="R735" i="1"/>
  <c r="R731" i="1"/>
  <c r="R727" i="1"/>
  <c r="R723" i="1"/>
  <c r="R719" i="1"/>
  <c r="R715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623" i="1"/>
  <c r="R619" i="1"/>
  <c r="R615" i="1"/>
  <c r="R611" i="1"/>
  <c r="R607" i="1"/>
  <c r="R603" i="1"/>
  <c r="R599" i="1"/>
  <c r="R595" i="1"/>
  <c r="R591" i="1"/>
  <c r="R587" i="1"/>
  <c r="R583" i="1"/>
  <c r="R579" i="1"/>
  <c r="R575" i="1"/>
  <c r="R571" i="1"/>
  <c r="R567" i="1"/>
  <c r="R563" i="1"/>
  <c r="R559" i="1"/>
  <c r="R555" i="1"/>
  <c r="R551" i="1"/>
  <c r="R547" i="1"/>
  <c r="R543" i="1"/>
  <c r="R539" i="1"/>
  <c r="R535" i="1"/>
  <c r="R531" i="1"/>
  <c r="R527" i="1"/>
  <c r="R523" i="1"/>
  <c r="R519" i="1"/>
  <c r="R515" i="1"/>
  <c r="R511" i="1"/>
  <c r="R507" i="1"/>
  <c r="R503" i="1"/>
  <c r="R499" i="1"/>
  <c r="R495" i="1"/>
  <c r="R491" i="1"/>
  <c r="R487" i="1"/>
  <c r="R483" i="1"/>
  <c r="R479" i="1"/>
  <c r="R475" i="1"/>
  <c r="R471" i="1"/>
  <c r="R467" i="1"/>
  <c r="R463" i="1"/>
  <c r="R459" i="1"/>
  <c r="R455" i="1"/>
  <c r="R451" i="1"/>
  <c r="R447" i="1"/>
  <c r="R443" i="1"/>
  <c r="R439" i="1"/>
  <c r="R435" i="1"/>
  <c r="R431" i="1"/>
  <c r="R427" i="1"/>
  <c r="R423" i="1"/>
  <c r="R419" i="1"/>
  <c r="R415" i="1"/>
  <c r="R407" i="1"/>
  <c r="R399" i="1"/>
  <c r="R391" i="1"/>
  <c r="R383" i="1"/>
  <c r="R375" i="1"/>
  <c r="R367" i="1"/>
  <c r="R359" i="1"/>
  <c r="R351" i="1"/>
  <c r="R343" i="1"/>
  <c r="R335" i="1"/>
  <c r="R327" i="1"/>
  <c r="R319" i="1"/>
  <c r="R311" i="1"/>
  <c r="R303" i="1"/>
  <c r="R295" i="1"/>
  <c r="R287" i="1"/>
  <c r="R279" i="1"/>
  <c r="R271" i="1"/>
  <c r="R263" i="1"/>
  <c r="R255" i="1"/>
  <c r="R247" i="1"/>
  <c r="R239" i="1"/>
  <c r="R231" i="1"/>
  <c r="R223" i="1"/>
  <c r="R215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R272" i="1"/>
  <c r="R264" i="1"/>
  <c r="R256" i="1"/>
  <c r="R248" i="1"/>
  <c r="R240" i="1"/>
  <c r="R232" i="1"/>
  <c r="R224" i="1"/>
  <c r="R216" i="1"/>
  <c r="R208" i="1"/>
  <c r="R200" i="1"/>
  <c r="R411" i="1"/>
  <c r="R403" i="1"/>
  <c r="R395" i="1"/>
  <c r="R387" i="1"/>
  <c r="R379" i="1"/>
  <c r="R371" i="1"/>
  <c r="R363" i="1"/>
  <c r="R355" i="1"/>
  <c r="R347" i="1"/>
  <c r="R339" i="1"/>
  <c r="R331" i="1"/>
  <c r="R323" i="1"/>
  <c r="R315" i="1"/>
  <c r="R307" i="1"/>
  <c r="R299" i="1"/>
  <c r="R291" i="1"/>
  <c r="R283" i="1"/>
  <c r="R275" i="1"/>
  <c r="R267" i="1"/>
  <c r="R259" i="1"/>
  <c r="R251" i="1"/>
  <c r="R243" i="1"/>
  <c r="R235" i="1"/>
  <c r="R227" i="1"/>
  <c r="R219" i="1"/>
  <c r="R211" i="1"/>
  <c r="R76" i="1"/>
  <c r="R68" i="1"/>
  <c r="R60" i="1"/>
  <c r="R52" i="1"/>
  <c r="R44" i="1"/>
  <c r="R36" i="1"/>
  <c r="R28" i="1"/>
  <c r="R20" i="1"/>
  <c r="R12" i="1"/>
  <c r="K3" i="1"/>
  <c r="I5" i="1"/>
  <c r="I7" i="1"/>
  <c r="I8" i="1"/>
  <c r="I9" i="1"/>
  <c r="I10" i="1"/>
  <c r="I11" i="1"/>
  <c r="I12" i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1" i="1"/>
  <c r="I52" i="1"/>
  <c r="I53" i="1"/>
  <c r="I54" i="1"/>
  <c r="I55" i="1"/>
  <c r="I56" i="1"/>
  <c r="I57" i="1"/>
  <c r="I59" i="1"/>
  <c r="I60" i="1"/>
  <c r="I61" i="1"/>
  <c r="I62" i="1"/>
  <c r="I63" i="1"/>
  <c r="I64" i="1"/>
  <c r="I65" i="1"/>
  <c r="I67" i="1"/>
  <c r="I68" i="1"/>
  <c r="I69" i="1"/>
  <c r="I70" i="1"/>
  <c r="I71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5" i="1"/>
  <c r="I116" i="1"/>
  <c r="I117" i="1"/>
  <c r="I119" i="1"/>
  <c r="I120" i="1"/>
  <c r="I122" i="1"/>
  <c r="I124" i="1"/>
  <c r="I125" i="1"/>
  <c r="I126" i="1"/>
  <c r="I129" i="1"/>
  <c r="I130" i="1"/>
  <c r="I132" i="1"/>
  <c r="I133" i="1"/>
  <c r="I140" i="1"/>
  <c r="I143" i="1"/>
  <c r="I147" i="1"/>
  <c r="I157" i="1"/>
  <c r="I158" i="1"/>
  <c r="I159" i="1"/>
  <c r="I160" i="1"/>
  <c r="I162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3" i="1"/>
  <c r="I186" i="1"/>
  <c r="I187" i="1"/>
  <c r="I188" i="1"/>
  <c r="I191" i="1"/>
  <c r="I193" i="1"/>
  <c r="I195" i="1"/>
  <c r="I196" i="1"/>
  <c r="I197" i="1"/>
  <c r="I198" i="1"/>
  <c r="I199" i="1"/>
  <c r="I200" i="1"/>
  <c r="I201" i="1"/>
  <c r="I202" i="1"/>
  <c r="I203" i="1"/>
  <c r="I204" i="1"/>
  <c r="I206" i="1"/>
  <c r="I207" i="1"/>
  <c r="I209" i="1"/>
  <c r="I210" i="1"/>
  <c r="I211" i="1"/>
  <c r="I212" i="1"/>
  <c r="I213" i="1"/>
  <c r="I214" i="1"/>
  <c r="I215" i="1"/>
  <c r="I216" i="1"/>
  <c r="I217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4" i="1"/>
  <c r="I245" i="1"/>
  <c r="I246" i="1"/>
  <c r="I247" i="1"/>
  <c r="I248" i="1"/>
  <c r="I250" i="1"/>
  <c r="I253" i="1"/>
  <c r="I254" i="1"/>
  <c r="I255" i="1"/>
  <c r="I256" i="1"/>
  <c r="I259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300" i="1"/>
  <c r="I301" i="1"/>
  <c r="I303" i="1"/>
  <c r="I305" i="1"/>
  <c r="I306" i="1"/>
  <c r="I307" i="1"/>
  <c r="I309" i="1"/>
  <c r="I310" i="1"/>
  <c r="I311" i="1"/>
  <c r="I313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8" i="1"/>
  <c r="I339" i="1"/>
  <c r="I341" i="1"/>
  <c r="I343" i="1"/>
  <c r="I348" i="1"/>
  <c r="I349" i="1"/>
  <c r="I350" i="1"/>
  <c r="I351" i="1"/>
  <c r="I352" i="1"/>
  <c r="I355" i="1"/>
  <c r="I359" i="1"/>
  <c r="I362" i="1"/>
  <c r="I363" i="1"/>
  <c r="I364" i="1"/>
  <c r="I365" i="1"/>
  <c r="I368" i="1"/>
  <c r="I369" i="1"/>
  <c r="I370" i="1"/>
  <c r="I371" i="1"/>
  <c r="I373" i="1"/>
  <c r="I374" i="1"/>
  <c r="I375" i="1"/>
  <c r="I376" i="1"/>
  <c r="I377" i="1"/>
  <c r="I378" i="1"/>
  <c r="I381" i="1"/>
  <c r="I383" i="1"/>
  <c r="I384" i="1"/>
  <c r="I385" i="1"/>
  <c r="I387" i="1"/>
  <c r="I389" i="1"/>
  <c r="I391" i="1"/>
  <c r="I392" i="1"/>
  <c r="I393" i="1"/>
  <c r="I394" i="1"/>
  <c r="I395" i="1"/>
  <c r="I396" i="1"/>
  <c r="I397" i="1"/>
  <c r="I398" i="1"/>
  <c r="I399" i="1"/>
  <c r="I400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9" i="1"/>
  <c r="I420" i="1"/>
  <c r="I421" i="1"/>
  <c r="I422" i="1"/>
  <c r="I423" i="1"/>
  <c r="I424" i="1"/>
  <c r="I425" i="1"/>
  <c r="I426" i="1"/>
  <c r="I429" i="1"/>
  <c r="I430" i="1"/>
  <c r="I431" i="1"/>
  <c r="I433" i="1"/>
  <c r="I434" i="1"/>
  <c r="I435" i="1"/>
  <c r="I437" i="1"/>
  <c r="I438" i="1"/>
  <c r="I439" i="1"/>
  <c r="I440" i="1"/>
  <c r="I443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3" i="1"/>
  <c r="I504" i="1"/>
  <c r="I505" i="1"/>
  <c r="I507" i="1"/>
  <c r="I508" i="1"/>
  <c r="I509" i="1"/>
  <c r="I511" i="1"/>
  <c r="I514" i="1"/>
  <c r="I516" i="1"/>
  <c r="I517" i="1"/>
  <c r="I518" i="1"/>
  <c r="I519" i="1"/>
  <c r="I521" i="1"/>
  <c r="I522" i="1"/>
  <c r="I523" i="1"/>
  <c r="I524" i="1"/>
  <c r="I525" i="1"/>
  <c r="I526" i="1"/>
  <c r="I531" i="1"/>
  <c r="I532" i="1"/>
  <c r="I534" i="1"/>
  <c r="I535" i="1"/>
  <c r="I536" i="1"/>
  <c r="I538" i="1"/>
  <c r="I539" i="1"/>
  <c r="I540" i="1"/>
  <c r="I543" i="1"/>
  <c r="I544" i="1"/>
  <c r="I545" i="1"/>
  <c r="I546" i="1"/>
  <c r="I547" i="1"/>
  <c r="I548" i="1"/>
  <c r="I549" i="1"/>
  <c r="I551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2" i="1"/>
  <c r="I584" i="1"/>
  <c r="I585" i="1"/>
  <c r="I588" i="1"/>
  <c r="I589" i="1"/>
  <c r="I591" i="1"/>
  <c r="I592" i="1"/>
  <c r="I593" i="1"/>
  <c r="I595" i="1"/>
  <c r="I596" i="1"/>
  <c r="I597" i="1"/>
  <c r="I598" i="1"/>
  <c r="I599" i="1"/>
  <c r="I600" i="1"/>
  <c r="I601" i="1"/>
  <c r="I605" i="1"/>
  <c r="I606" i="1"/>
  <c r="I608" i="1"/>
  <c r="I609" i="1"/>
  <c r="I610" i="1"/>
  <c r="I612" i="1"/>
  <c r="I613" i="1"/>
  <c r="I614" i="1"/>
  <c r="I615" i="1"/>
  <c r="I616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3" i="1"/>
  <c r="I636" i="1"/>
  <c r="I637" i="1"/>
  <c r="I638" i="1"/>
  <c r="I640" i="1"/>
  <c r="I641" i="1"/>
  <c r="I642" i="1"/>
  <c r="I644" i="1"/>
  <c r="I645" i="1"/>
  <c r="I646" i="1"/>
  <c r="I647" i="1"/>
  <c r="I648" i="1"/>
  <c r="I652" i="1"/>
  <c r="I653" i="1"/>
  <c r="I654" i="1"/>
  <c r="I655" i="1"/>
  <c r="I657" i="1"/>
  <c r="I658" i="1"/>
  <c r="I659" i="1"/>
  <c r="I660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1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587" i="1" l="1"/>
  <c r="I554" i="1"/>
  <c r="I583" i="1"/>
  <c r="I50" i="1"/>
  <c r="M50" i="1"/>
  <c r="O50" i="1" s="1"/>
  <c r="S50" i="1" s="1"/>
  <c r="L50" i="1"/>
  <c r="N50" i="1" s="1"/>
  <c r="N502" i="1"/>
  <c r="O502" i="1"/>
  <c r="O190" i="1"/>
  <c r="S190" i="1" s="1"/>
  <c r="N190" i="1"/>
  <c r="N182" i="1"/>
  <c r="O182" i="1"/>
  <c r="S182" i="1" s="1"/>
  <c r="O150" i="1"/>
  <c r="S150" i="1" s="1"/>
  <c r="N150" i="1"/>
  <c r="O542" i="1"/>
  <c r="S542" i="1" s="1"/>
  <c r="N542" i="1"/>
  <c r="I661" i="1"/>
  <c r="N661" i="1"/>
  <c r="O661" i="1"/>
  <c r="I581" i="1"/>
  <c r="O581" i="1"/>
  <c r="S581" i="1" s="1"/>
  <c r="N581" i="1"/>
  <c r="I541" i="1"/>
  <c r="O541" i="1"/>
  <c r="N541" i="1"/>
  <c r="I533" i="1"/>
  <c r="O533" i="1"/>
  <c r="N533" i="1"/>
  <c r="I357" i="1"/>
  <c r="O357" i="1"/>
  <c r="N357" i="1"/>
  <c r="I261" i="1"/>
  <c r="O261" i="1"/>
  <c r="S261" i="1" s="1"/>
  <c r="N261" i="1"/>
  <c r="I205" i="1"/>
  <c r="N205" i="1"/>
  <c r="O205" i="1"/>
  <c r="I189" i="1"/>
  <c r="O189" i="1"/>
  <c r="S189" i="1" s="1"/>
  <c r="N189" i="1"/>
  <c r="I149" i="1"/>
  <c r="O149" i="1"/>
  <c r="S149" i="1" s="1"/>
  <c r="N149" i="1"/>
  <c r="I141" i="1"/>
  <c r="N141" i="1"/>
  <c r="O141" i="1"/>
  <c r="I604" i="1"/>
  <c r="N604" i="1"/>
  <c r="O604" i="1"/>
  <c r="N444" i="1"/>
  <c r="O444" i="1"/>
  <c r="O388" i="1"/>
  <c r="S388" i="1" s="1"/>
  <c r="N388" i="1"/>
  <c r="N372" i="1"/>
  <c r="O372" i="1"/>
  <c r="S372" i="1" s="1"/>
  <c r="O356" i="1"/>
  <c r="N356" i="1"/>
  <c r="N252" i="1"/>
  <c r="O252" i="1"/>
  <c r="N156" i="1"/>
  <c r="O156" i="1"/>
  <c r="N148" i="1"/>
  <c r="O148" i="1"/>
  <c r="S148" i="1" s="1"/>
  <c r="O427" i="1"/>
  <c r="N427" i="1"/>
  <c r="N379" i="1"/>
  <c r="O379" i="1"/>
  <c r="N243" i="1"/>
  <c r="O243" i="1"/>
  <c r="N139" i="1"/>
  <c r="O139" i="1"/>
  <c r="S139" i="1" s="1"/>
  <c r="N123" i="1"/>
  <c r="O123" i="1"/>
  <c r="S123" i="1" s="1"/>
  <c r="O643" i="1"/>
  <c r="S643" i="1" s="1"/>
  <c r="N643" i="1"/>
  <c r="O611" i="1"/>
  <c r="S611" i="1" s="1"/>
  <c r="N611" i="1"/>
  <c r="N650" i="1"/>
  <c r="O650" i="1"/>
  <c r="N594" i="1"/>
  <c r="O594" i="1"/>
  <c r="S594" i="1" s="1"/>
  <c r="O418" i="1"/>
  <c r="S418" i="1" s="1"/>
  <c r="N418" i="1"/>
  <c r="N218" i="1"/>
  <c r="O218" i="1"/>
  <c r="N154" i="1"/>
  <c r="O154" i="1"/>
  <c r="S154" i="1" s="1"/>
  <c r="N66" i="1"/>
  <c r="O66" i="1"/>
  <c r="S66" i="1" s="1"/>
  <c r="O58" i="1"/>
  <c r="S58" i="1" s="1"/>
  <c r="N58" i="1"/>
  <c r="O34" i="1"/>
  <c r="S34" i="1" s="1"/>
  <c r="N34" i="1"/>
  <c r="I722" i="1"/>
  <c r="N722" i="1"/>
  <c r="O722" i="1"/>
  <c r="O537" i="1"/>
  <c r="S537" i="1" s="1"/>
  <c r="N537" i="1"/>
  <c r="O401" i="1"/>
  <c r="N401" i="1"/>
  <c r="O257" i="1"/>
  <c r="S257" i="1" s="1"/>
  <c r="N257" i="1"/>
  <c r="O185" i="1"/>
  <c r="N185" i="1"/>
  <c r="N153" i="1"/>
  <c r="O153" i="1"/>
  <c r="N145" i="1"/>
  <c r="O145" i="1"/>
  <c r="S145" i="1" s="1"/>
  <c r="O137" i="1"/>
  <c r="S137" i="1" s="1"/>
  <c r="N137" i="1"/>
  <c r="O121" i="1"/>
  <c r="S121" i="1" s="1"/>
  <c r="N121" i="1"/>
  <c r="O632" i="1"/>
  <c r="S632" i="1" s="1"/>
  <c r="N632" i="1"/>
  <c r="N512" i="1"/>
  <c r="O512" i="1"/>
  <c r="S512" i="1" s="1"/>
  <c r="N208" i="1"/>
  <c r="O208" i="1"/>
  <c r="S208" i="1" s="1"/>
  <c r="O192" i="1"/>
  <c r="S192" i="1" s="1"/>
  <c r="N192" i="1"/>
  <c r="N144" i="1"/>
  <c r="O144" i="1"/>
  <c r="O136" i="1"/>
  <c r="N136" i="1"/>
  <c r="I639" i="1"/>
  <c r="O639" i="1"/>
  <c r="N639" i="1"/>
  <c r="I607" i="1"/>
  <c r="N607" i="1"/>
  <c r="O607" i="1"/>
  <c r="I527" i="1"/>
  <c r="N527" i="1"/>
  <c r="O527" i="1"/>
  <c r="I367" i="1"/>
  <c r="N367" i="1"/>
  <c r="O367" i="1"/>
  <c r="I151" i="1"/>
  <c r="O151" i="1"/>
  <c r="S151" i="1" s="1"/>
  <c r="N151" i="1"/>
  <c r="I135" i="1"/>
  <c r="O135" i="1"/>
  <c r="N135" i="1"/>
  <c r="I127" i="1"/>
  <c r="O127" i="1"/>
  <c r="N127" i="1"/>
  <c r="I15" i="1"/>
  <c r="N15" i="1"/>
  <c r="O15" i="1"/>
  <c r="S15" i="1" s="1"/>
  <c r="O109" i="1"/>
  <c r="S109" i="1" s="1"/>
  <c r="O71" i="1"/>
  <c r="S71" i="1" s="1"/>
  <c r="I649" i="1"/>
  <c r="O649" i="1"/>
  <c r="S649" i="1" s="1"/>
  <c r="I617" i="1"/>
  <c r="O617" i="1"/>
  <c r="S617" i="1" s="1"/>
  <c r="I553" i="1"/>
  <c r="O553" i="1"/>
  <c r="S553" i="1" s="1"/>
  <c r="I537" i="1"/>
  <c r="I529" i="1"/>
  <c r="O529" i="1"/>
  <c r="I513" i="1"/>
  <c r="O513" i="1"/>
  <c r="S513" i="1" s="1"/>
  <c r="I441" i="1"/>
  <c r="O441" i="1"/>
  <c r="S441" i="1" s="1"/>
  <c r="I401" i="1"/>
  <c r="I361" i="1"/>
  <c r="O361" i="1"/>
  <c r="S361" i="1" s="1"/>
  <c r="I353" i="1"/>
  <c r="O353" i="1"/>
  <c r="I345" i="1"/>
  <c r="O345" i="1"/>
  <c r="S345" i="1" s="1"/>
  <c r="I337" i="1"/>
  <c r="O337" i="1"/>
  <c r="S337" i="1" s="1"/>
  <c r="I257" i="1"/>
  <c r="I249" i="1"/>
  <c r="O249" i="1"/>
  <c r="S249" i="1" s="1"/>
  <c r="I185" i="1"/>
  <c r="I161" i="1"/>
  <c r="O161" i="1"/>
  <c r="S161" i="1" s="1"/>
  <c r="I153" i="1"/>
  <c r="I145" i="1"/>
  <c r="I137" i="1"/>
  <c r="I121" i="1"/>
  <c r="I73" i="1"/>
  <c r="O73" i="1"/>
  <c r="S73" i="1" s="1"/>
  <c r="I33" i="1"/>
  <c r="O33" i="1"/>
  <c r="S33" i="1" s="1"/>
  <c r="O739" i="1"/>
  <c r="S739" i="1" s="1"/>
  <c r="O731" i="1"/>
  <c r="S731" i="1" s="1"/>
  <c r="O636" i="1"/>
  <c r="S636" i="1" s="1"/>
  <c r="O429" i="1"/>
  <c r="S429" i="1" s="1"/>
  <c r="I680" i="1"/>
  <c r="O680" i="1"/>
  <c r="S680" i="1" s="1"/>
  <c r="I656" i="1"/>
  <c r="O656" i="1"/>
  <c r="S656" i="1" s="1"/>
  <c r="I632" i="1"/>
  <c r="I568" i="1"/>
  <c r="O568" i="1"/>
  <c r="S568" i="1" s="1"/>
  <c r="I552" i="1"/>
  <c r="O552" i="1"/>
  <c r="S552" i="1" s="1"/>
  <c r="I528" i="1"/>
  <c r="O528" i="1"/>
  <c r="S528" i="1" s="1"/>
  <c r="I520" i="1"/>
  <c r="O520" i="1"/>
  <c r="S520" i="1" s="1"/>
  <c r="I512" i="1"/>
  <c r="I432" i="1"/>
  <c r="O432" i="1"/>
  <c r="S432" i="1" s="1"/>
  <c r="I360" i="1"/>
  <c r="O360" i="1"/>
  <c r="S360" i="1" s="1"/>
  <c r="I344" i="1"/>
  <c r="O344" i="1"/>
  <c r="S344" i="1" s="1"/>
  <c r="I336" i="1"/>
  <c r="O336" i="1"/>
  <c r="S336" i="1" s="1"/>
  <c r="I312" i="1"/>
  <c r="O312" i="1"/>
  <c r="S312" i="1" s="1"/>
  <c r="I304" i="1"/>
  <c r="O304" i="1"/>
  <c r="S304" i="1" s="1"/>
  <c r="I208" i="1"/>
  <c r="I192" i="1"/>
  <c r="I184" i="1"/>
  <c r="O184" i="1"/>
  <c r="S184" i="1" s="1"/>
  <c r="I152" i="1"/>
  <c r="O152" i="1"/>
  <c r="S152" i="1" s="1"/>
  <c r="I144" i="1"/>
  <c r="I136" i="1"/>
  <c r="I128" i="1"/>
  <c r="O128" i="1"/>
  <c r="S128" i="1" s="1"/>
  <c r="I96" i="1"/>
  <c r="O96" i="1"/>
  <c r="S96" i="1" s="1"/>
  <c r="I72" i="1"/>
  <c r="O72" i="1"/>
  <c r="S72" i="1" s="1"/>
  <c r="I16" i="1"/>
  <c r="O16" i="1"/>
  <c r="S16" i="1" s="1"/>
  <c r="O690" i="1"/>
  <c r="S690" i="1" s="1"/>
  <c r="O652" i="1"/>
  <c r="O631" i="1"/>
  <c r="S631" i="1" s="1"/>
  <c r="O359" i="1"/>
  <c r="S359" i="1" s="1"/>
  <c r="O327" i="1"/>
  <c r="S327" i="1" s="1"/>
  <c r="O737" i="1"/>
  <c r="O729" i="1"/>
  <c r="S729" i="1" s="1"/>
  <c r="O678" i="1"/>
  <c r="O389" i="1"/>
  <c r="S389" i="1" s="1"/>
  <c r="O133" i="1"/>
  <c r="S133" i="1" s="1"/>
  <c r="I590" i="1"/>
  <c r="O590" i="1"/>
  <c r="S590" i="1" s="1"/>
  <c r="I550" i="1"/>
  <c r="O550" i="1"/>
  <c r="S550" i="1" s="1"/>
  <c r="I542" i="1"/>
  <c r="I510" i="1"/>
  <c r="O510" i="1"/>
  <c r="S510" i="1" s="1"/>
  <c r="I502" i="1"/>
  <c r="I390" i="1"/>
  <c r="O390" i="1"/>
  <c r="S390" i="1" s="1"/>
  <c r="I382" i="1"/>
  <c r="O382" i="1"/>
  <c r="S382" i="1" s="1"/>
  <c r="I366" i="1"/>
  <c r="O366" i="1"/>
  <c r="S366" i="1" s="1"/>
  <c r="I358" i="1"/>
  <c r="O358" i="1"/>
  <c r="S358" i="1" s="1"/>
  <c r="I342" i="1"/>
  <c r="O342" i="1"/>
  <c r="S342" i="1" s="1"/>
  <c r="I302" i="1"/>
  <c r="O302" i="1"/>
  <c r="S302" i="1" s="1"/>
  <c r="I190" i="1"/>
  <c r="I182" i="1"/>
  <c r="I150" i="1"/>
  <c r="I142" i="1"/>
  <c r="O142" i="1"/>
  <c r="S142" i="1" s="1"/>
  <c r="I134" i="1"/>
  <c r="O134" i="1"/>
  <c r="S134" i="1" s="1"/>
  <c r="I118" i="1"/>
  <c r="O118" i="1"/>
  <c r="S118" i="1" s="1"/>
  <c r="I6" i="1"/>
  <c r="O6" i="1"/>
  <c r="O728" i="1"/>
  <c r="S728" i="1" s="1"/>
  <c r="O696" i="1"/>
  <c r="O677" i="1"/>
  <c r="S677" i="1" s="1"/>
  <c r="O319" i="1"/>
  <c r="S319" i="1" s="1"/>
  <c r="O287" i="1"/>
  <c r="S287" i="1" s="1"/>
  <c r="O255" i="1"/>
  <c r="S255" i="1" s="1"/>
  <c r="O735" i="1"/>
  <c r="S735" i="1" s="1"/>
  <c r="O645" i="1"/>
  <c r="S645" i="1" s="1"/>
  <c r="O317" i="1"/>
  <c r="S317" i="1" s="1"/>
  <c r="O157" i="1"/>
  <c r="S157" i="1" s="1"/>
  <c r="I444" i="1"/>
  <c r="I436" i="1"/>
  <c r="O436" i="1"/>
  <c r="S436" i="1" s="1"/>
  <c r="I428" i="1"/>
  <c r="O428" i="1"/>
  <c r="S428" i="1" s="1"/>
  <c r="I388" i="1"/>
  <c r="I380" i="1"/>
  <c r="O380" i="1"/>
  <c r="S380" i="1" s="1"/>
  <c r="I372" i="1"/>
  <c r="I356" i="1"/>
  <c r="I340" i="1"/>
  <c r="O340" i="1"/>
  <c r="S340" i="1" s="1"/>
  <c r="I308" i="1"/>
  <c r="O308" i="1"/>
  <c r="S308" i="1" s="1"/>
  <c r="I276" i="1"/>
  <c r="O276" i="1"/>
  <c r="S276" i="1" s="1"/>
  <c r="I260" i="1"/>
  <c r="O260" i="1"/>
  <c r="S260" i="1" s="1"/>
  <c r="I252" i="1"/>
  <c r="I164" i="1"/>
  <c r="O164" i="1"/>
  <c r="S164" i="1" s="1"/>
  <c r="I156" i="1"/>
  <c r="I148" i="1"/>
  <c r="I84" i="1"/>
  <c r="O84" i="1"/>
  <c r="S84" i="1" s="1"/>
  <c r="I44" i="1"/>
  <c r="O44" i="1"/>
  <c r="S44" i="1" s="1"/>
  <c r="O702" i="1"/>
  <c r="S702" i="1" s="1"/>
  <c r="O516" i="1"/>
  <c r="S516" i="1" s="1"/>
  <c r="O439" i="1"/>
  <c r="S439" i="1" s="1"/>
  <c r="O375" i="1"/>
  <c r="S375" i="1" s="1"/>
  <c r="I651" i="1"/>
  <c r="O651" i="1"/>
  <c r="S651" i="1" s="1"/>
  <c r="I643" i="1"/>
  <c r="I635" i="1"/>
  <c r="O635" i="1"/>
  <c r="S635" i="1" s="1"/>
  <c r="I611" i="1"/>
  <c r="I603" i="1"/>
  <c r="O603" i="1"/>
  <c r="S603" i="1" s="1"/>
  <c r="I515" i="1"/>
  <c r="O515" i="1"/>
  <c r="S515" i="1" s="1"/>
  <c r="I427" i="1"/>
  <c r="I379" i="1"/>
  <c r="I347" i="1"/>
  <c r="O347" i="1"/>
  <c r="I299" i="1"/>
  <c r="O299" i="1"/>
  <c r="I251" i="1"/>
  <c r="O251" i="1"/>
  <c r="I243" i="1"/>
  <c r="I179" i="1"/>
  <c r="O179" i="1"/>
  <c r="S179" i="1" s="1"/>
  <c r="I163" i="1"/>
  <c r="O163" i="1"/>
  <c r="S163" i="1" s="1"/>
  <c r="I155" i="1"/>
  <c r="O155" i="1"/>
  <c r="S155" i="1" s="1"/>
  <c r="I139" i="1"/>
  <c r="I131" i="1"/>
  <c r="O131" i="1"/>
  <c r="S131" i="1" s="1"/>
  <c r="I123" i="1"/>
  <c r="O725" i="1"/>
  <c r="S725" i="1" s="1"/>
  <c r="O655" i="1"/>
  <c r="S655" i="1" s="1"/>
  <c r="O597" i="1"/>
  <c r="S597" i="1" s="1"/>
  <c r="O117" i="1"/>
  <c r="S117" i="1" s="1"/>
  <c r="I682" i="1"/>
  <c r="O682" i="1"/>
  <c r="S682" i="1" s="1"/>
  <c r="I650" i="1"/>
  <c r="I634" i="1"/>
  <c r="O634" i="1"/>
  <c r="S634" i="1" s="1"/>
  <c r="I602" i="1"/>
  <c r="O602" i="1"/>
  <c r="S602" i="1" s="1"/>
  <c r="I594" i="1"/>
  <c r="I586" i="1"/>
  <c r="O586" i="1"/>
  <c r="S586" i="1" s="1"/>
  <c r="I530" i="1"/>
  <c r="O530" i="1"/>
  <c r="S530" i="1" s="1"/>
  <c r="I506" i="1"/>
  <c r="O506" i="1"/>
  <c r="S506" i="1" s="1"/>
  <c r="I442" i="1"/>
  <c r="O442" i="1"/>
  <c r="S442" i="1" s="1"/>
  <c r="I418" i="1"/>
  <c r="I402" i="1"/>
  <c r="O402" i="1"/>
  <c r="S402" i="1" s="1"/>
  <c r="I386" i="1"/>
  <c r="O386" i="1"/>
  <c r="I354" i="1"/>
  <c r="O354" i="1"/>
  <c r="S354" i="1" s="1"/>
  <c r="I346" i="1"/>
  <c r="O346" i="1"/>
  <c r="S346" i="1" s="1"/>
  <c r="I314" i="1"/>
  <c r="O314" i="1"/>
  <c r="S314" i="1" s="1"/>
  <c r="I258" i="1"/>
  <c r="O258" i="1"/>
  <c r="S258" i="1" s="1"/>
  <c r="I218" i="1"/>
  <c r="I194" i="1"/>
  <c r="O194" i="1"/>
  <c r="S194" i="1" s="1"/>
  <c r="I154" i="1"/>
  <c r="I146" i="1"/>
  <c r="O146" i="1"/>
  <c r="S146" i="1" s="1"/>
  <c r="I138" i="1"/>
  <c r="O138" i="1"/>
  <c r="S138" i="1" s="1"/>
  <c r="I114" i="1"/>
  <c r="O114" i="1"/>
  <c r="S114" i="1" s="1"/>
  <c r="I66" i="1"/>
  <c r="I58" i="1"/>
  <c r="I34" i="1"/>
  <c r="O732" i="1"/>
  <c r="O716" i="1"/>
  <c r="S716" i="1" s="1"/>
  <c r="O692" i="1"/>
  <c r="S692" i="1" s="1"/>
  <c r="O670" i="1"/>
  <c r="S670" i="1" s="1"/>
  <c r="O637" i="1"/>
  <c r="S637" i="1" s="1"/>
  <c r="O143" i="1"/>
  <c r="S143" i="1" s="1"/>
  <c r="K189" i="1"/>
  <c r="K334" i="1"/>
  <c r="K139" i="1"/>
  <c r="K141" i="1"/>
  <c r="K346" i="1"/>
  <c r="K149" i="1"/>
  <c r="K359" i="1"/>
  <c r="K150" i="1"/>
  <c r="K367" i="1"/>
  <c r="K114" i="1"/>
  <c r="K157" i="1"/>
  <c r="K251" i="1"/>
  <c r="K402" i="1"/>
  <c r="K117" i="1"/>
  <c r="K436" i="1"/>
  <c r="K130" i="1"/>
  <c r="K179" i="1"/>
  <c r="K495" i="1"/>
  <c r="K131" i="1"/>
  <c r="K312" i="1"/>
  <c r="K508" i="1"/>
  <c r="K382" i="1"/>
  <c r="K424" i="1"/>
  <c r="K529" i="1"/>
  <c r="K537" i="1"/>
  <c r="K550" i="1"/>
  <c r="K568" i="1"/>
  <c r="K607" i="1"/>
  <c r="K621" i="1"/>
  <c r="K637" i="1"/>
  <c r="K648" i="1"/>
  <c r="K657" i="1"/>
  <c r="K680" i="1"/>
  <c r="K694" i="1"/>
  <c r="K705" i="1"/>
  <c r="K722" i="1"/>
  <c r="K732" i="1"/>
  <c r="K161" i="1"/>
  <c r="K208" i="1"/>
  <c r="K252" i="1"/>
  <c r="K287" i="1"/>
  <c r="K314" i="1"/>
  <c r="K336" i="1"/>
  <c r="K347" i="1"/>
  <c r="K360" i="1"/>
  <c r="K368" i="1"/>
  <c r="K383" i="1"/>
  <c r="K403" i="1"/>
  <c r="K425" i="1"/>
  <c r="K438" i="1"/>
  <c r="K510" i="1"/>
  <c r="K520" i="1"/>
  <c r="K530" i="1"/>
  <c r="K538" i="1"/>
  <c r="K552" i="1"/>
  <c r="K594" i="1"/>
  <c r="K608" i="1"/>
  <c r="K622" i="1"/>
  <c r="K638" i="1"/>
  <c r="K649" i="1"/>
  <c r="K661" i="1"/>
  <c r="K682" i="1"/>
  <c r="K696" i="1"/>
  <c r="K708" i="1"/>
  <c r="K734" i="1"/>
  <c r="K66" i="1"/>
  <c r="K84" i="1"/>
  <c r="K96" i="1"/>
  <c r="K118" i="1"/>
  <c r="K133" i="1"/>
  <c r="K142" i="1"/>
  <c r="K151" i="1"/>
  <c r="K162" i="1"/>
  <c r="K180" i="1"/>
  <c r="K190" i="1"/>
  <c r="K255" i="1"/>
  <c r="K265" i="1"/>
  <c r="K317" i="1"/>
  <c r="K337" i="1"/>
  <c r="K353" i="1"/>
  <c r="K361" i="1"/>
  <c r="K369" i="1"/>
  <c r="K384" i="1"/>
  <c r="K405" i="1"/>
  <c r="K427" i="1"/>
  <c r="K439" i="1"/>
  <c r="K512" i="1"/>
  <c r="K531" i="1"/>
  <c r="K539" i="1"/>
  <c r="K553" i="1"/>
  <c r="K611" i="1"/>
  <c r="K630" i="1"/>
  <c r="K639" i="1"/>
  <c r="K650" i="1"/>
  <c r="K666" i="1"/>
  <c r="K683" i="1"/>
  <c r="K698" i="1"/>
  <c r="K709" i="1"/>
  <c r="K725" i="1"/>
  <c r="K735" i="1"/>
  <c r="K121" i="1"/>
  <c r="K134" i="1"/>
  <c r="K143" i="1"/>
  <c r="K152" i="1"/>
  <c r="K163" i="1"/>
  <c r="K182" i="1"/>
  <c r="K192" i="1"/>
  <c r="K256" i="1"/>
  <c r="K299" i="1"/>
  <c r="K319" i="1"/>
  <c r="K340" i="1"/>
  <c r="K354" i="1"/>
  <c r="K362" i="1"/>
  <c r="K371" i="1"/>
  <c r="K386" i="1"/>
  <c r="K428" i="1"/>
  <c r="K440" i="1"/>
  <c r="K502" i="1"/>
  <c r="K513" i="1"/>
  <c r="K597" i="1"/>
  <c r="K631" i="1"/>
  <c r="K642" i="1"/>
  <c r="K651" i="1"/>
  <c r="K670" i="1"/>
  <c r="K686" i="1"/>
  <c r="K699" i="1"/>
  <c r="K710" i="1"/>
  <c r="K736" i="1"/>
  <c r="K123" i="1"/>
  <c r="K135" i="1"/>
  <c r="K144" i="1"/>
  <c r="K153" i="1"/>
  <c r="K164" i="1"/>
  <c r="K183" i="1"/>
  <c r="K218" i="1"/>
  <c r="K257" i="1"/>
  <c r="K302" i="1"/>
  <c r="K342" i="1"/>
  <c r="K355" i="1"/>
  <c r="K363" i="1"/>
  <c r="K372" i="1"/>
  <c r="K388" i="1"/>
  <c r="K410" i="1"/>
  <c r="K429" i="1"/>
  <c r="K441" i="1"/>
  <c r="K514" i="1"/>
  <c r="K524" i="1"/>
  <c r="K533" i="1"/>
  <c r="K541" i="1"/>
  <c r="K581" i="1"/>
  <c r="K602" i="1"/>
  <c r="K632" i="1"/>
  <c r="K643" i="1"/>
  <c r="K652" i="1"/>
  <c r="K690" i="1"/>
  <c r="K700" i="1"/>
  <c r="K716" i="1"/>
  <c r="K728" i="1"/>
  <c r="K737" i="1"/>
  <c r="K15" i="1"/>
  <c r="K33" i="1"/>
  <c r="K44" i="1"/>
  <c r="K58" i="1"/>
  <c r="K71" i="1"/>
  <c r="K127" i="1"/>
  <c r="K136" i="1"/>
  <c r="K145" i="1"/>
  <c r="K154" i="1"/>
  <c r="K165" i="1"/>
  <c r="K184" i="1"/>
  <c r="K194" i="1"/>
  <c r="K240" i="1"/>
  <c r="K258" i="1"/>
  <c r="K274" i="1"/>
  <c r="K304" i="1"/>
  <c r="K327" i="1"/>
  <c r="K343" i="1"/>
  <c r="K356" i="1"/>
  <c r="K364" i="1"/>
  <c r="K375" i="1"/>
  <c r="K389" i="1"/>
  <c r="K411" i="1"/>
  <c r="K432" i="1"/>
  <c r="K442" i="1"/>
  <c r="K515" i="1"/>
  <c r="K542" i="1"/>
  <c r="K586" i="1"/>
  <c r="K603" i="1"/>
  <c r="K614" i="1"/>
  <c r="K634" i="1"/>
  <c r="K644" i="1"/>
  <c r="K654" i="1"/>
  <c r="K677" i="1"/>
  <c r="K702" i="1"/>
  <c r="K719" i="1"/>
  <c r="K729" i="1"/>
  <c r="K739" i="1"/>
  <c r="K6" i="1"/>
  <c r="K16" i="1"/>
  <c r="K34" i="1"/>
  <c r="K72" i="1"/>
  <c r="K128" i="1"/>
  <c r="K137" i="1"/>
  <c r="K146" i="1"/>
  <c r="K155" i="1"/>
  <c r="K167" i="1"/>
  <c r="K185" i="1"/>
  <c r="K205" i="1"/>
  <c r="K243" i="1"/>
  <c r="K260" i="1"/>
  <c r="K276" i="1"/>
  <c r="K306" i="1"/>
  <c r="K344" i="1"/>
  <c r="K357" i="1"/>
  <c r="K365" i="1"/>
  <c r="K379" i="1"/>
  <c r="K390" i="1"/>
  <c r="K416" i="1"/>
  <c r="K434" i="1"/>
  <c r="K444" i="1"/>
  <c r="K506" i="1"/>
  <c r="K516" i="1"/>
  <c r="K527" i="1"/>
  <c r="K588" i="1"/>
  <c r="K604" i="1"/>
  <c r="K615" i="1"/>
  <c r="K635" i="1"/>
  <c r="K645" i="1"/>
  <c r="K655" i="1"/>
  <c r="K678" i="1"/>
  <c r="K692" i="1"/>
  <c r="K730" i="1"/>
  <c r="K742" i="1"/>
  <c r="K73" i="1"/>
  <c r="K109" i="1"/>
  <c r="K129" i="1"/>
  <c r="K138" i="1"/>
  <c r="K148" i="1"/>
  <c r="K156" i="1"/>
  <c r="K249" i="1"/>
  <c r="K261" i="1"/>
  <c r="K308" i="1"/>
  <c r="K332" i="1"/>
  <c r="K345" i="1"/>
  <c r="K358" i="1"/>
  <c r="K366" i="1"/>
  <c r="K380" i="1"/>
  <c r="K401" i="1"/>
  <c r="K418" i="1"/>
  <c r="K435" i="1"/>
  <c r="K449" i="1"/>
  <c r="K507" i="1"/>
  <c r="K528" i="1"/>
  <c r="K590" i="1"/>
  <c r="K605" i="1"/>
  <c r="K617" i="1"/>
  <c r="K636" i="1"/>
  <c r="K646" i="1"/>
  <c r="K656" i="1"/>
  <c r="K679" i="1"/>
  <c r="K693" i="1"/>
  <c r="K704" i="1"/>
  <c r="K721" i="1"/>
  <c r="K731" i="1"/>
  <c r="K748" i="1"/>
  <c r="N327" i="1"/>
  <c r="N194" i="1"/>
  <c r="N299" i="1"/>
  <c r="N347" i="1"/>
  <c r="N375" i="1"/>
  <c r="N72" i="1"/>
  <c r="N128" i="1"/>
  <c r="N152" i="1"/>
  <c r="N429" i="1"/>
  <c r="N513" i="1"/>
  <c r="N552" i="1"/>
  <c r="N617" i="1"/>
  <c r="N651" i="1"/>
  <c r="N682" i="1"/>
  <c r="N729" i="1"/>
  <c r="N73" i="1"/>
  <c r="N131" i="1"/>
  <c r="N155" i="1"/>
  <c r="N249" i="1"/>
  <c r="N302" i="1"/>
  <c r="N336" i="1"/>
  <c r="N353" i="1"/>
  <c r="N380" i="1"/>
  <c r="N432" i="1"/>
  <c r="N515" i="1"/>
  <c r="N553" i="1"/>
  <c r="N631" i="1"/>
  <c r="N652" i="1"/>
  <c r="N690" i="1"/>
  <c r="N731" i="1"/>
  <c r="N84" i="1"/>
  <c r="N133" i="1"/>
  <c r="N157" i="1"/>
  <c r="N251" i="1"/>
  <c r="N304" i="1"/>
  <c r="N337" i="1"/>
  <c r="N354" i="1"/>
  <c r="N382" i="1"/>
  <c r="N436" i="1"/>
  <c r="N516" i="1"/>
  <c r="N568" i="1"/>
  <c r="N634" i="1"/>
  <c r="N655" i="1"/>
  <c r="N692" i="1"/>
  <c r="N732" i="1"/>
  <c r="N6" i="1"/>
  <c r="N96" i="1"/>
  <c r="N134" i="1"/>
  <c r="N161" i="1"/>
  <c r="N255" i="1"/>
  <c r="N308" i="1"/>
  <c r="N340" i="1"/>
  <c r="N358" i="1"/>
  <c r="N386" i="1"/>
  <c r="N439" i="1"/>
  <c r="N520" i="1"/>
  <c r="N586" i="1"/>
  <c r="N635" i="1"/>
  <c r="N656" i="1"/>
  <c r="N696" i="1"/>
  <c r="N735" i="1"/>
  <c r="N16" i="1"/>
  <c r="N109" i="1"/>
  <c r="N138" i="1"/>
  <c r="N163" i="1"/>
  <c r="N258" i="1"/>
  <c r="N312" i="1"/>
  <c r="N342" i="1"/>
  <c r="N359" i="1"/>
  <c r="N389" i="1"/>
  <c r="N441" i="1"/>
  <c r="N528" i="1"/>
  <c r="N590" i="1"/>
  <c r="N636" i="1"/>
  <c r="N670" i="1"/>
  <c r="N702" i="1"/>
  <c r="N737" i="1"/>
  <c r="N33" i="1"/>
  <c r="N114" i="1"/>
  <c r="N142" i="1"/>
  <c r="N164" i="1"/>
  <c r="N260" i="1"/>
  <c r="N314" i="1"/>
  <c r="N344" i="1"/>
  <c r="N360" i="1"/>
  <c r="N390" i="1"/>
  <c r="N442" i="1"/>
  <c r="N529" i="1"/>
  <c r="N597" i="1"/>
  <c r="N637" i="1"/>
  <c r="N677" i="1"/>
  <c r="N716" i="1"/>
  <c r="N739" i="1"/>
  <c r="N44" i="1"/>
  <c r="N117" i="1"/>
  <c r="N143" i="1"/>
  <c r="N179" i="1"/>
  <c r="N276" i="1"/>
  <c r="N317" i="1"/>
  <c r="N345" i="1"/>
  <c r="N361" i="1"/>
  <c r="N402" i="1"/>
  <c r="N506" i="1"/>
  <c r="N530" i="1"/>
  <c r="N602" i="1"/>
  <c r="N645" i="1"/>
  <c r="N678" i="1"/>
  <c r="N725" i="1"/>
  <c r="N71" i="1"/>
  <c r="N118" i="1"/>
  <c r="N146" i="1"/>
  <c r="N184" i="1"/>
  <c r="N287" i="1"/>
  <c r="N319" i="1"/>
  <c r="N346" i="1"/>
  <c r="N366" i="1"/>
  <c r="N428" i="1"/>
  <c r="N510" i="1"/>
  <c r="N550" i="1"/>
  <c r="N603" i="1"/>
  <c r="N649" i="1"/>
  <c r="N680" i="1"/>
  <c r="N728" i="1"/>
  <c r="M748" i="1"/>
  <c r="O748" i="1" s="1"/>
  <c r="M742" i="1"/>
  <c r="O742" i="1" s="1"/>
  <c r="M736" i="1"/>
  <c r="O736" i="1" s="1"/>
  <c r="M734" i="1"/>
  <c r="O734" i="1" s="1"/>
  <c r="M730" i="1"/>
  <c r="O730" i="1" s="1"/>
  <c r="M721" i="1"/>
  <c r="O721" i="1" s="1"/>
  <c r="M719" i="1"/>
  <c r="O719" i="1" s="1"/>
  <c r="M710" i="1"/>
  <c r="O710" i="1" s="1"/>
  <c r="M709" i="1"/>
  <c r="O709" i="1" s="1"/>
  <c r="M708" i="1"/>
  <c r="O708" i="1" s="1"/>
  <c r="M705" i="1"/>
  <c r="O705" i="1" s="1"/>
  <c r="M704" i="1"/>
  <c r="O704" i="1" s="1"/>
  <c r="M700" i="1"/>
  <c r="O700" i="1" s="1"/>
  <c r="S700" i="1" s="1"/>
  <c r="M699" i="1"/>
  <c r="O699" i="1" s="1"/>
  <c r="M698" i="1"/>
  <c r="O698" i="1" s="1"/>
  <c r="S698" i="1" s="1"/>
  <c r="M694" i="1"/>
  <c r="O694" i="1" s="1"/>
  <c r="M693" i="1"/>
  <c r="O693" i="1" s="1"/>
  <c r="M686" i="1"/>
  <c r="O686" i="1" s="1"/>
  <c r="M683" i="1"/>
  <c r="O683" i="1" s="1"/>
  <c r="S683" i="1" s="1"/>
  <c r="M679" i="1"/>
  <c r="O679" i="1" s="1"/>
  <c r="M666" i="1"/>
  <c r="O666" i="1" s="1"/>
  <c r="S666" i="1" s="1"/>
  <c r="M657" i="1"/>
  <c r="O657" i="1" s="1"/>
  <c r="M654" i="1"/>
  <c r="O654" i="1" s="1"/>
  <c r="S654" i="1" s="1"/>
  <c r="M648" i="1"/>
  <c r="O648" i="1" s="1"/>
  <c r="M646" i="1"/>
  <c r="O646" i="1" s="1"/>
  <c r="M644" i="1"/>
  <c r="O644" i="1" s="1"/>
  <c r="S644" i="1" s="1"/>
  <c r="M642" i="1"/>
  <c r="O642" i="1" s="1"/>
  <c r="S642" i="1" s="1"/>
  <c r="M638" i="1"/>
  <c r="O638" i="1" s="1"/>
  <c r="S638" i="1" s="1"/>
  <c r="M630" i="1"/>
  <c r="O630" i="1" s="1"/>
  <c r="S630" i="1" s="1"/>
  <c r="M622" i="1"/>
  <c r="O622" i="1" s="1"/>
  <c r="M621" i="1"/>
  <c r="O621" i="1" s="1"/>
  <c r="M615" i="1"/>
  <c r="O615" i="1" s="1"/>
  <c r="M614" i="1"/>
  <c r="O614" i="1" s="1"/>
  <c r="M608" i="1"/>
  <c r="O608" i="1" s="1"/>
  <c r="S608" i="1" s="1"/>
  <c r="M605" i="1"/>
  <c r="O605" i="1" s="1"/>
  <c r="M588" i="1"/>
  <c r="O588" i="1" s="1"/>
  <c r="M539" i="1"/>
  <c r="O539" i="1" s="1"/>
  <c r="M538" i="1"/>
  <c r="O538" i="1" s="1"/>
  <c r="M531" i="1"/>
  <c r="O531" i="1" s="1"/>
  <c r="S531" i="1" s="1"/>
  <c r="M524" i="1"/>
  <c r="O524" i="1" s="1"/>
  <c r="M514" i="1"/>
  <c r="O514" i="1" s="1"/>
  <c r="M508" i="1"/>
  <c r="O508" i="1" s="1"/>
  <c r="S508" i="1" s="1"/>
  <c r="M507" i="1"/>
  <c r="O507" i="1" s="1"/>
  <c r="S507" i="1" s="1"/>
  <c r="M495" i="1"/>
  <c r="O495" i="1" s="1"/>
  <c r="M449" i="1"/>
  <c r="O449" i="1" s="1"/>
  <c r="S449" i="1" s="1"/>
  <c r="M440" i="1"/>
  <c r="O440" i="1" s="1"/>
  <c r="S440" i="1" s="1"/>
  <c r="M438" i="1"/>
  <c r="O438" i="1" s="1"/>
  <c r="S438" i="1" s="1"/>
  <c r="M435" i="1"/>
  <c r="O435" i="1" s="1"/>
  <c r="M434" i="1"/>
  <c r="O434" i="1" s="1"/>
  <c r="M425" i="1"/>
  <c r="O425" i="1" s="1"/>
  <c r="S425" i="1" s="1"/>
  <c r="M424" i="1"/>
  <c r="O424" i="1" s="1"/>
  <c r="S424" i="1" s="1"/>
  <c r="M416" i="1"/>
  <c r="O416" i="1" s="1"/>
  <c r="M411" i="1"/>
  <c r="O411" i="1" s="1"/>
  <c r="S411" i="1" s="1"/>
  <c r="M410" i="1"/>
  <c r="O410" i="1" s="1"/>
  <c r="M405" i="1"/>
  <c r="O405" i="1" s="1"/>
  <c r="M403" i="1"/>
  <c r="O403" i="1" s="1"/>
  <c r="M384" i="1"/>
  <c r="O384" i="1" s="1"/>
  <c r="M383" i="1"/>
  <c r="O383" i="1" s="1"/>
  <c r="S383" i="1" s="1"/>
  <c r="M371" i="1"/>
  <c r="O371" i="1" s="1"/>
  <c r="M369" i="1"/>
  <c r="O369" i="1" s="1"/>
  <c r="S369" i="1" s="1"/>
  <c r="M368" i="1"/>
  <c r="O368" i="1" s="1"/>
  <c r="S368" i="1" s="1"/>
  <c r="M365" i="1"/>
  <c r="O365" i="1" s="1"/>
  <c r="S365" i="1" s="1"/>
  <c r="M364" i="1"/>
  <c r="O364" i="1" s="1"/>
  <c r="M363" i="1"/>
  <c r="O363" i="1" s="1"/>
  <c r="M362" i="1"/>
  <c r="O362" i="1" s="1"/>
  <c r="M355" i="1"/>
  <c r="O355" i="1" s="1"/>
  <c r="S355" i="1" s="1"/>
  <c r="M343" i="1"/>
  <c r="O343" i="1" s="1"/>
  <c r="S343" i="1" s="1"/>
  <c r="M334" i="1"/>
  <c r="O334" i="1" s="1"/>
  <c r="M332" i="1"/>
  <c r="O332" i="1" s="1"/>
  <c r="M306" i="1"/>
  <c r="O306" i="1" s="1"/>
  <c r="M274" i="1"/>
  <c r="O274" i="1" s="1"/>
  <c r="M265" i="1"/>
  <c r="O265" i="1" s="1"/>
  <c r="M256" i="1"/>
  <c r="O256" i="1" s="1"/>
  <c r="M240" i="1"/>
  <c r="O240" i="1" s="1"/>
  <c r="M183" i="1"/>
  <c r="O183" i="1" s="1"/>
  <c r="S183" i="1" s="1"/>
  <c r="M180" i="1"/>
  <c r="O180" i="1" s="1"/>
  <c r="S180" i="1" s="1"/>
  <c r="M167" i="1"/>
  <c r="O167" i="1" s="1"/>
  <c r="M165" i="1"/>
  <c r="O165" i="1" s="1"/>
  <c r="M162" i="1"/>
  <c r="O162" i="1" s="1"/>
  <c r="S162" i="1" s="1"/>
  <c r="M130" i="1"/>
  <c r="O130" i="1" s="1"/>
  <c r="M129" i="1"/>
  <c r="O129" i="1" s="1"/>
  <c r="L748" i="1"/>
  <c r="N748" i="1" s="1"/>
  <c r="L742" i="1"/>
  <c r="N742" i="1" s="1"/>
  <c r="L736" i="1"/>
  <c r="N736" i="1" s="1"/>
  <c r="L734" i="1"/>
  <c r="N734" i="1" s="1"/>
  <c r="L730" i="1"/>
  <c r="N730" i="1" s="1"/>
  <c r="L721" i="1"/>
  <c r="N721" i="1" s="1"/>
  <c r="L719" i="1"/>
  <c r="N719" i="1" s="1"/>
  <c r="L710" i="1"/>
  <c r="N710" i="1" s="1"/>
  <c r="L709" i="1"/>
  <c r="N709" i="1" s="1"/>
  <c r="L708" i="1"/>
  <c r="N708" i="1" s="1"/>
  <c r="L705" i="1"/>
  <c r="N705" i="1" s="1"/>
  <c r="L704" i="1"/>
  <c r="N704" i="1" s="1"/>
  <c r="L700" i="1"/>
  <c r="N700" i="1" s="1"/>
  <c r="L699" i="1"/>
  <c r="N699" i="1" s="1"/>
  <c r="L698" i="1"/>
  <c r="N698" i="1" s="1"/>
  <c r="L694" i="1"/>
  <c r="N694" i="1" s="1"/>
  <c r="L693" i="1"/>
  <c r="N693" i="1" s="1"/>
  <c r="L686" i="1"/>
  <c r="N686" i="1" s="1"/>
  <c r="L683" i="1"/>
  <c r="N683" i="1" s="1"/>
  <c r="L679" i="1"/>
  <c r="N679" i="1" s="1"/>
  <c r="L666" i="1"/>
  <c r="N666" i="1" s="1"/>
  <c r="L657" i="1"/>
  <c r="N657" i="1" s="1"/>
  <c r="L654" i="1"/>
  <c r="N654" i="1" s="1"/>
  <c r="L648" i="1"/>
  <c r="N648" i="1" s="1"/>
  <c r="L646" i="1"/>
  <c r="N646" i="1" s="1"/>
  <c r="L644" i="1"/>
  <c r="N644" i="1" s="1"/>
  <c r="L642" i="1"/>
  <c r="N642" i="1" s="1"/>
  <c r="L638" i="1"/>
  <c r="N638" i="1" s="1"/>
  <c r="L630" i="1"/>
  <c r="N630" i="1" s="1"/>
  <c r="L622" i="1"/>
  <c r="N622" i="1" s="1"/>
  <c r="L621" i="1"/>
  <c r="N621" i="1" s="1"/>
  <c r="L615" i="1"/>
  <c r="N615" i="1" s="1"/>
  <c r="L614" i="1"/>
  <c r="N614" i="1" s="1"/>
  <c r="L608" i="1"/>
  <c r="N608" i="1" s="1"/>
  <c r="L605" i="1"/>
  <c r="N605" i="1" s="1"/>
  <c r="L588" i="1"/>
  <c r="N588" i="1" s="1"/>
  <c r="L539" i="1"/>
  <c r="N539" i="1" s="1"/>
  <c r="L538" i="1"/>
  <c r="N538" i="1" s="1"/>
  <c r="L531" i="1"/>
  <c r="N531" i="1" s="1"/>
  <c r="L524" i="1"/>
  <c r="N524" i="1" s="1"/>
  <c r="L514" i="1"/>
  <c r="N514" i="1" s="1"/>
  <c r="L508" i="1"/>
  <c r="N508" i="1" s="1"/>
  <c r="L507" i="1"/>
  <c r="N507" i="1" s="1"/>
  <c r="L495" i="1"/>
  <c r="N495" i="1" s="1"/>
  <c r="L449" i="1"/>
  <c r="N449" i="1" s="1"/>
  <c r="L440" i="1"/>
  <c r="N440" i="1" s="1"/>
  <c r="L438" i="1"/>
  <c r="N438" i="1" s="1"/>
  <c r="L435" i="1"/>
  <c r="N435" i="1" s="1"/>
  <c r="L434" i="1"/>
  <c r="N434" i="1" s="1"/>
  <c r="L425" i="1"/>
  <c r="N425" i="1" s="1"/>
  <c r="L424" i="1"/>
  <c r="N424" i="1" s="1"/>
  <c r="L416" i="1"/>
  <c r="N416" i="1" s="1"/>
  <c r="L411" i="1"/>
  <c r="N411" i="1" s="1"/>
  <c r="L410" i="1"/>
  <c r="N410" i="1" s="1"/>
  <c r="L405" i="1"/>
  <c r="N405" i="1" s="1"/>
  <c r="L403" i="1"/>
  <c r="N403" i="1" s="1"/>
  <c r="L384" i="1"/>
  <c r="N384" i="1" s="1"/>
  <c r="L383" i="1"/>
  <c r="N383" i="1" s="1"/>
  <c r="L371" i="1"/>
  <c r="N371" i="1" s="1"/>
  <c r="L369" i="1"/>
  <c r="N369" i="1" s="1"/>
  <c r="L368" i="1"/>
  <c r="N368" i="1" s="1"/>
  <c r="L365" i="1"/>
  <c r="N365" i="1" s="1"/>
  <c r="L364" i="1"/>
  <c r="N364" i="1" s="1"/>
  <c r="L363" i="1"/>
  <c r="N363" i="1" s="1"/>
  <c r="L362" i="1"/>
  <c r="N362" i="1" s="1"/>
  <c r="L355" i="1"/>
  <c r="N355" i="1" s="1"/>
  <c r="L343" i="1"/>
  <c r="N343" i="1" s="1"/>
  <c r="L334" i="1"/>
  <c r="N334" i="1" s="1"/>
  <c r="L332" i="1"/>
  <c r="N332" i="1" s="1"/>
  <c r="L306" i="1"/>
  <c r="N306" i="1" s="1"/>
  <c r="L274" i="1"/>
  <c r="N274" i="1" s="1"/>
  <c r="L265" i="1"/>
  <c r="N265" i="1" s="1"/>
  <c r="L256" i="1"/>
  <c r="N256" i="1" s="1"/>
  <c r="L240" i="1"/>
  <c r="N240" i="1" s="1"/>
  <c r="L183" i="1"/>
  <c r="N183" i="1" s="1"/>
  <c r="L180" i="1"/>
  <c r="N180" i="1" s="1"/>
  <c r="L167" i="1"/>
  <c r="N167" i="1" s="1"/>
  <c r="L165" i="1"/>
  <c r="N165" i="1" s="1"/>
  <c r="L162" i="1"/>
  <c r="N162" i="1" s="1"/>
  <c r="L130" i="1"/>
  <c r="N130" i="1" s="1"/>
  <c r="L129" i="1"/>
  <c r="N129" i="1" s="1"/>
  <c r="S495" i="1" l="1"/>
  <c r="S274" i="1"/>
  <c r="S405" i="1"/>
  <c r="S621" i="1"/>
  <c r="U621" i="1" s="1"/>
  <c r="S705" i="1"/>
  <c r="S334" i="1"/>
  <c r="S416" i="1"/>
  <c r="S588" i="1"/>
  <c r="S704" i="1"/>
  <c r="S240" i="1"/>
  <c r="S410" i="1"/>
  <c r="S622" i="1"/>
  <c r="S686" i="1"/>
  <c r="S708" i="1"/>
  <c r="V716" i="1"/>
  <c r="W716" i="1" s="1"/>
  <c r="V179" i="1"/>
  <c r="V651" i="1"/>
  <c r="W651" i="1" s="1"/>
  <c r="V608" i="1"/>
  <c r="W608" i="1" s="1"/>
  <c r="V434" i="1"/>
  <c r="V650" i="1"/>
  <c r="V8" i="1"/>
  <c r="V425" i="1"/>
  <c r="W425" i="1" s="1"/>
  <c r="V249" i="1"/>
  <c r="V39" i="1"/>
  <c r="V402" i="1"/>
  <c r="W402" i="1" s="1"/>
  <c r="V38" i="1"/>
  <c r="V67" i="1"/>
  <c r="V638" i="1"/>
  <c r="V544" i="1"/>
  <c r="V133" i="1"/>
  <c r="W133" i="1" s="1"/>
  <c r="V530" i="1"/>
  <c r="W530" i="1" s="1"/>
  <c r="V427" i="1"/>
  <c r="V552" i="1"/>
  <c r="W552" i="1" s="1"/>
  <c r="V742" i="1"/>
  <c r="V506" i="1"/>
  <c r="W506" i="1" s="1"/>
  <c r="V251" i="1"/>
  <c r="V100" i="1"/>
  <c r="V535" i="1"/>
  <c r="V630" i="1"/>
  <c r="W630" i="1" s="1"/>
  <c r="V536" i="1"/>
  <c r="V260" i="1"/>
  <c r="W260" i="1" s="1"/>
  <c r="V661" i="1"/>
  <c r="V679" i="1"/>
  <c r="V531" i="1"/>
  <c r="W531" i="1" s="1"/>
  <c r="V337" i="1"/>
  <c r="W337" i="1" s="1"/>
  <c r="V436" i="1"/>
  <c r="W436" i="1" s="1"/>
  <c r="V141" i="1"/>
  <c r="V686" i="1"/>
  <c r="W686" i="1" s="1"/>
  <c r="V32" i="1"/>
  <c r="V411" i="1"/>
  <c r="W411" i="1" s="1"/>
  <c r="V218" i="1"/>
  <c r="V382" i="1"/>
  <c r="W382" i="1" s="1"/>
  <c r="V206" i="1"/>
  <c r="V31" i="1"/>
  <c r="V198" i="1"/>
  <c r="V523" i="1"/>
  <c r="V90" i="1"/>
  <c r="V428" i="1"/>
  <c r="W428" i="1" s="1"/>
  <c r="V734" i="1"/>
  <c r="V201" i="1"/>
  <c r="V118" i="1"/>
  <c r="W118" i="1" s="1"/>
  <c r="V182" i="1"/>
  <c r="W182" i="1" s="1"/>
  <c r="V88" i="1"/>
  <c r="V581" i="1"/>
  <c r="W581" i="1" s="1"/>
  <c r="V527" i="1"/>
  <c r="V615" i="1"/>
  <c r="V93" i="1"/>
  <c r="V643" i="1"/>
  <c r="W643" i="1" s="1"/>
  <c r="V165" i="1"/>
  <c r="V644" i="1"/>
  <c r="W644" i="1" s="1"/>
  <c r="V277" i="1"/>
  <c r="V109" i="1"/>
  <c r="W109" i="1" s="1"/>
  <c r="V538" i="1"/>
  <c r="V358" i="1"/>
  <c r="W358" i="1" s="1"/>
  <c r="V35" i="1"/>
  <c r="V449" i="1"/>
  <c r="W449" i="1" s="1"/>
  <c r="V127" i="1"/>
  <c r="V634" i="1"/>
  <c r="W634" i="1" s="1"/>
  <c r="V258" i="1"/>
  <c r="W258" i="1" s="1"/>
  <c r="V596" i="1"/>
  <c r="V704" i="1"/>
  <c r="W704" i="1" s="1"/>
  <c r="V36" i="1"/>
  <c r="V86" i="1"/>
  <c r="V355" i="1"/>
  <c r="W355" i="1" s="1"/>
  <c r="V136" i="1"/>
  <c r="V17" i="1"/>
  <c r="V92" i="1"/>
  <c r="V408" i="1"/>
  <c r="V439" i="1"/>
  <c r="W439" i="1" s="1"/>
  <c r="V164" i="1"/>
  <c r="W164" i="1" s="1"/>
  <c r="V143" i="1"/>
  <c r="W143" i="1" s="1"/>
  <c r="V203" i="1"/>
  <c r="V154" i="1"/>
  <c r="W154" i="1" s="1"/>
  <c r="V550" i="1"/>
  <c r="W550" i="1" s="1"/>
  <c r="V541" i="1"/>
  <c r="V99" i="1"/>
  <c r="V50" i="1"/>
  <c r="W50" i="1" s="1"/>
  <c r="V532" i="1"/>
  <c r="V197" i="1"/>
  <c r="V336" i="1"/>
  <c r="W336" i="1" s="1"/>
  <c r="V167" i="1"/>
  <c r="V343" i="1"/>
  <c r="W343" i="1" s="1"/>
  <c r="V270" i="1"/>
  <c r="V617" i="1"/>
  <c r="V153" i="1"/>
  <c r="V727" i="1"/>
  <c r="V525" i="1"/>
  <c r="V21" i="1"/>
  <c r="V708" i="1"/>
  <c r="V699" i="1"/>
  <c r="V189" i="1"/>
  <c r="W189" i="1" s="1"/>
  <c r="V534" i="1"/>
  <c r="V134" i="1"/>
  <c r="W134" i="1" s="1"/>
  <c r="V240" i="1"/>
  <c r="W240" i="1" s="1"/>
  <c r="V614" i="1"/>
  <c r="V721" i="1"/>
  <c r="V648" i="1"/>
  <c r="V302" i="1"/>
  <c r="W302" i="1" s="1"/>
  <c r="V702" i="1"/>
  <c r="W702" i="1" s="1"/>
  <c r="V570" i="1"/>
  <c r="V243" i="1"/>
  <c r="V528" i="1"/>
  <c r="W528" i="1" s="1"/>
  <c r="V196" i="1"/>
  <c r="V183" i="1"/>
  <c r="W183" i="1" s="1"/>
  <c r="V533" i="1"/>
  <c r="V194" i="1"/>
  <c r="W194" i="1" s="1"/>
  <c r="V344" i="1"/>
  <c r="W344" i="1" s="1"/>
  <c r="V269" i="1"/>
  <c r="V529" i="1"/>
  <c r="V379" i="1"/>
  <c r="V612" i="1"/>
  <c r="V324" i="1"/>
  <c r="V327" i="1"/>
  <c r="W327" i="1" s="1"/>
  <c r="V12" i="1"/>
  <c r="V592" i="1"/>
  <c r="W638" i="1"/>
  <c r="W179" i="1"/>
  <c r="W249" i="1"/>
  <c r="V257" i="1"/>
  <c r="W257" i="1" s="1"/>
  <c r="V729" i="1"/>
  <c r="V652" i="1"/>
  <c r="V519" i="1"/>
  <c r="V6" i="1"/>
  <c r="V34" i="1"/>
  <c r="W34" i="1" s="1"/>
  <c r="V361" i="1"/>
  <c r="W361" i="1" s="1"/>
  <c r="V9" i="1"/>
  <c r="V389" i="1"/>
  <c r="W389" i="1" s="1"/>
  <c r="V308" i="1"/>
  <c r="W308" i="1" s="1"/>
  <c r="V501" i="1"/>
  <c r="V558" i="1"/>
  <c r="V636" i="1"/>
  <c r="W636" i="1" s="1"/>
  <c r="V504" i="1"/>
  <c r="V514" i="1"/>
  <c r="V66" i="1"/>
  <c r="W66" i="1" s="1"/>
  <c r="V162" i="1"/>
  <c r="W162" i="1" s="1"/>
  <c r="V613" i="1"/>
  <c r="V440" i="1"/>
  <c r="W440" i="1" s="1"/>
  <c r="V199" i="1"/>
  <c r="V7" i="1"/>
  <c r="V364" i="1"/>
  <c r="V441" i="1"/>
  <c r="W441" i="1" s="1"/>
  <c r="V369" i="1"/>
  <c r="W369" i="1" s="1"/>
  <c r="V163" i="1"/>
  <c r="W163" i="1" s="1"/>
  <c r="V518" i="1"/>
  <c r="V353" i="1"/>
  <c r="V168" i="1"/>
  <c r="V57" i="1"/>
  <c r="V390" i="1"/>
  <c r="W390" i="1" s="1"/>
  <c r="V380" i="1"/>
  <c r="W380" i="1" s="1"/>
  <c r="V737" i="1"/>
  <c r="V63" i="1"/>
  <c r="V723" i="1"/>
  <c r="V372" i="1"/>
  <c r="W372" i="1" s="1"/>
  <c r="V20" i="1"/>
  <c r="V748" i="1"/>
  <c r="V690" i="1"/>
  <c r="W690" i="1" s="1"/>
  <c r="V637" i="1"/>
  <c r="W637" i="1" s="1"/>
  <c r="V261" i="1"/>
  <c r="W261" i="1" s="1"/>
  <c r="V152" i="1"/>
  <c r="W152" i="1" s="1"/>
  <c r="V710" i="1"/>
  <c r="V739" i="1"/>
  <c r="W739" i="1" s="1"/>
  <c r="V314" i="1"/>
  <c r="W314" i="1" s="1"/>
  <c r="V656" i="1"/>
  <c r="W656" i="1" s="1"/>
  <c r="V40" i="1"/>
  <c r="V192" i="1"/>
  <c r="W192" i="1" s="1"/>
  <c r="V579" i="1"/>
  <c r="V607" i="1"/>
  <c r="V692" i="1"/>
  <c r="W692" i="1" s="1"/>
  <c r="V58" i="1"/>
  <c r="W58" i="1" s="1"/>
  <c r="V299" i="1"/>
  <c r="V645" i="1"/>
  <c r="W645" i="1" s="1"/>
  <c r="V44" i="1"/>
  <c r="W44" i="1" s="1"/>
  <c r="V502" i="1"/>
  <c r="V537" i="1"/>
  <c r="W537" i="1" s="1"/>
  <c r="V252" i="1"/>
  <c r="V700" i="1"/>
  <c r="W700" i="1" s="1"/>
  <c r="V512" i="1"/>
  <c r="W512" i="1" s="1"/>
  <c r="V306" i="1"/>
  <c r="V682" i="1"/>
  <c r="W682" i="1" s="1"/>
  <c r="V334" i="1"/>
  <c r="W334" i="1" s="1"/>
  <c r="V557" i="1"/>
  <c r="V151" i="1"/>
  <c r="W151" i="1" s="1"/>
  <c r="V366" i="1"/>
  <c r="W366" i="1" s="1"/>
  <c r="V317" i="1"/>
  <c r="W317" i="1" s="1"/>
  <c r="V719" i="1"/>
  <c r="V287" i="1"/>
  <c r="W287" i="1" s="1"/>
  <c r="V71" i="1"/>
  <c r="W71" i="1" s="1"/>
  <c r="V424" i="1"/>
  <c r="W424" i="1" s="1"/>
  <c r="V146" i="1"/>
  <c r="W146" i="1" s="1"/>
  <c r="V555" i="1"/>
  <c r="V285" i="1"/>
  <c r="V47" i="1"/>
  <c r="V193" i="1"/>
  <c r="V114" i="1"/>
  <c r="W114" i="1" s="1"/>
  <c r="V524" i="1"/>
  <c r="V148" i="1"/>
  <c r="W148" i="1" s="1"/>
  <c r="V208" i="1"/>
  <c r="W208" i="1" s="1"/>
  <c r="V375" i="1"/>
  <c r="W375" i="1" s="1"/>
  <c r="V186" i="1"/>
  <c r="V48" i="1"/>
  <c r="V499" i="1"/>
  <c r="W617" i="1"/>
  <c r="V184" i="1"/>
  <c r="W184" i="1" s="1"/>
  <c r="V722" i="1"/>
  <c r="V304" i="1"/>
  <c r="W304" i="1" s="1"/>
  <c r="V736" i="1"/>
  <c r="V263" i="1"/>
  <c r="V342" i="1"/>
  <c r="W342" i="1" s="1"/>
  <c r="V84" i="1"/>
  <c r="W84" i="1" s="1"/>
  <c r="V510" i="1"/>
  <c r="W510" i="1" s="1"/>
  <c r="V98" i="1"/>
  <c r="V542" i="1"/>
  <c r="W542" i="1" s="1"/>
  <c r="V46" i="1"/>
  <c r="V149" i="1"/>
  <c r="W149" i="1" s="1"/>
  <c r="V205" i="1"/>
  <c r="V705" i="1"/>
  <c r="W705" i="1" s="1"/>
  <c r="V61" i="1"/>
  <c r="V503" i="1"/>
  <c r="V144" i="1"/>
  <c r="V621" i="1"/>
  <c r="W621" i="1" s="1"/>
  <c r="V444" i="1"/>
  <c r="V359" i="1"/>
  <c r="W359" i="1" s="1"/>
  <c r="V735" i="1"/>
  <c r="W735" i="1" s="1"/>
  <c r="V346" i="1"/>
  <c r="W346" i="1" s="1"/>
  <c r="V386" i="1"/>
  <c r="V312" i="1"/>
  <c r="W312" i="1" s="1"/>
  <c r="V655" i="1"/>
  <c r="W655" i="1" s="1"/>
  <c r="V442" i="1"/>
  <c r="W442" i="1" s="1"/>
  <c r="V604" i="1"/>
  <c r="V123" i="1"/>
  <c r="W123" i="1" s="1"/>
  <c r="V37" i="1"/>
  <c r="V156" i="1"/>
  <c r="V559" i="1"/>
  <c r="V332" i="1"/>
  <c r="V362" i="1"/>
  <c r="V200" i="1"/>
  <c r="V138" i="1"/>
  <c r="W138" i="1" s="1"/>
  <c r="V371" i="1"/>
  <c r="V11" i="1"/>
  <c r="V137" i="1"/>
  <c r="W137" i="1" s="1"/>
  <c r="V356" i="1"/>
  <c r="V635" i="1"/>
  <c r="W635" i="1" s="1"/>
  <c r="V347" i="1"/>
  <c r="V632" i="1"/>
  <c r="W632" i="1" s="1"/>
  <c r="V209" i="1"/>
  <c r="V78" i="1"/>
  <c r="V562" i="1"/>
  <c r="V418" i="1"/>
  <c r="W418" i="1" s="1"/>
  <c r="V631" i="1"/>
  <c r="W631" i="1" s="1"/>
  <c r="V553" i="1"/>
  <c r="W553" i="1" s="1"/>
  <c r="V276" i="1"/>
  <c r="W276" i="1" s="1"/>
  <c r="V384" i="1"/>
  <c r="V68" i="1"/>
  <c r="V142" i="1"/>
  <c r="W142" i="1" s="1"/>
  <c r="V703" i="1"/>
  <c r="V368" i="1"/>
  <c r="W368" i="1" s="1"/>
  <c r="V23" i="1"/>
  <c r="V435" i="1"/>
  <c r="V605" i="1"/>
  <c r="V670" i="1"/>
  <c r="W670" i="1" s="1"/>
  <c r="V597" i="1"/>
  <c r="W597" i="1" s="1"/>
  <c r="V438" i="1"/>
  <c r="W438" i="1" s="1"/>
  <c r="V520" i="1"/>
  <c r="W520" i="1" s="1"/>
  <c r="V602" i="1"/>
  <c r="W602" i="1" s="1"/>
  <c r="V539" i="1"/>
  <c r="V139" i="1"/>
  <c r="W139" i="1" s="1"/>
  <c r="V560" i="1"/>
  <c r="V357" i="1"/>
  <c r="V725" i="1"/>
  <c r="W725" i="1" s="1"/>
  <c r="V360" i="1"/>
  <c r="W360" i="1" s="1"/>
  <c r="V666" i="1"/>
  <c r="W666" i="1" s="1"/>
  <c r="V513" i="1"/>
  <c r="W513" i="1" s="1"/>
  <c r="V515" i="1"/>
  <c r="W515" i="1" s="1"/>
  <c r="V590" i="1"/>
  <c r="W590" i="1" s="1"/>
  <c r="V564" i="1"/>
  <c r="V683" i="1"/>
  <c r="W683" i="1" s="1"/>
  <c r="V101" i="1"/>
  <c r="V388" i="1"/>
  <c r="W388" i="1" s="1"/>
  <c r="V594" i="1"/>
  <c r="W594" i="1" s="1"/>
  <c r="V96" i="1"/>
  <c r="W96" i="1" s="1"/>
  <c r="V588" i="1"/>
  <c r="V556" i="1"/>
  <c r="V56" i="1"/>
  <c r="V603" i="1"/>
  <c r="W603" i="1" s="1"/>
  <c r="V150" i="1"/>
  <c r="W150" i="1" s="1"/>
  <c r="V657" i="1"/>
  <c r="V568" i="1"/>
  <c r="W568" i="1" s="1"/>
  <c r="V709" i="1"/>
  <c r="V569" i="1"/>
  <c r="V416" i="1"/>
  <c r="V72" i="1"/>
  <c r="W72" i="1" s="1"/>
  <c r="V211" i="1"/>
  <c r="V145" i="1"/>
  <c r="W145" i="1" s="1"/>
  <c r="V401" i="1"/>
  <c r="V51" i="1"/>
  <c r="V294" i="1"/>
  <c r="V161" i="1"/>
  <c r="W161" i="1" s="1"/>
  <c r="V363" i="1"/>
  <c r="V639" i="1"/>
  <c r="V135" i="1"/>
  <c r="V693" i="1"/>
  <c r="V611" i="1"/>
  <c r="W611" i="1" s="1"/>
  <c r="V87" i="1"/>
  <c r="V128" i="1"/>
  <c r="W128" i="1" s="1"/>
  <c r="V522" i="1"/>
  <c r="V731" i="1"/>
  <c r="W731" i="1" s="1"/>
  <c r="V89" i="1"/>
  <c r="V646" i="1"/>
  <c r="V586" i="1"/>
  <c r="W586" i="1" s="1"/>
  <c r="V563" i="1"/>
  <c r="V10" i="1"/>
  <c r="V678" i="1"/>
  <c r="V340" i="1"/>
  <c r="W340" i="1" s="1"/>
  <c r="V185" i="1"/>
  <c r="V654" i="1"/>
  <c r="W654" i="1" s="1"/>
  <c r="V176" i="1"/>
  <c r="V516" i="1"/>
  <c r="W516" i="1" s="1"/>
  <c r="V642" i="1"/>
  <c r="W642" i="1" s="1"/>
  <c r="V33" i="1"/>
  <c r="W33" i="1" s="1"/>
  <c r="V131" i="1"/>
  <c r="W131" i="1" s="1"/>
  <c r="V732" i="1"/>
  <c r="V117" i="1"/>
  <c r="W117" i="1" s="1"/>
  <c r="V728" i="1"/>
  <c r="W728" i="1" s="1"/>
  <c r="V566" i="1"/>
  <c r="V561" i="1"/>
  <c r="V677" i="1"/>
  <c r="W677" i="1" s="1"/>
  <c r="V180" i="1"/>
  <c r="W180" i="1" s="1"/>
  <c r="V495" i="1"/>
  <c r="W495" i="1" s="1"/>
  <c r="V730" i="1"/>
  <c r="V565" i="1"/>
  <c r="V204" i="1"/>
  <c r="V680" i="1"/>
  <c r="W680" i="1" s="1"/>
  <c r="V345" i="1"/>
  <c r="W345" i="1" s="1"/>
  <c r="V129" i="1"/>
  <c r="V187" i="1"/>
  <c r="V429" i="1"/>
  <c r="W429" i="1" s="1"/>
  <c r="V543" i="1"/>
  <c r="V405" i="1"/>
  <c r="V274" i="1"/>
  <c r="W274" i="1" s="1"/>
  <c r="V403" i="1"/>
  <c r="V354" i="1"/>
  <c r="W354" i="1" s="1"/>
  <c r="V190" i="1"/>
  <c r="W190" i="1" s="1"/>
  <c r="V567" i="1"/>
  <c r="V696" i="1"/>
  <c r="V410" i="1"/>
  <c r="V207" i="1"/>
  <c r="V60" i="1"/>
  <c r="V649" i="1"/>
  <c r="W649" i="1" s="1"/>
  <c r="V319" i="1"/>
  <c r="W319" i="1" s="1"/>
  <c r="V720" i="1"/>
  <c r="V155" i="1"/>
  <c r="W155" i="1" s="1"/>
  <c r="V130" i="1"/>
  <c r="V622" i="1"/>
  <c r="V264" i="1"/>
  <c r="V675" i="1"/>
  <c r="V507" i="1"/>
  <c r="W507" i="1" s="1"/>
  <c r="V698" i="1"/>
  <c r="W698" i="1" s="1"/>
  <c r="V73" i="1"/>
  <c r="W73" i="1" s="1"/>
  <c r="V157" i="1"/>
  <c r="W157" i="1" s="1"/>
  <c r="V508" i="1"/>
  <c r="W508" i="1" s="1"/>
  <c r="V255" i="1"/>
  <c r="W255" i="1" s="1"/>
  <c r="V540" i="1"/>
  <c r="V367" i="1"/>
  <c r="V81" i="1"/>
  <c r="V432" i="1"/>
  <c r="W432" i="1" s="1"/>
  <c r="V365" i="1"/>
  <c r="W365" i="1" s="1"/>
  <c r="V265" i="1"/>
  <c r="V16" i="1"/>
  <c r="W16" i="1" s="1"/>
  <c r="V121" i="1"/>
  <c r="W121" i="1" s="1"/>
  <c r="V694" i="1"/>
  <c r="V256" i="1"/>
  <c r="V59" i="1"/>
  <c r="V383" i="1"/>
  <c r="W383" i="1" s="1"/>
  <c r="V691" i="1"/>
  <c r="V15" i="1"/>
  <c r="W15" i="1" s="1"/>
  <c r="V330" i="1"/>
  <c r="W729" i="1"/>
  <c r="S135" i="1"/>
  <c r="S386" i="1"/>
  <c r="S678" i="1"/>
  <c r="S353" i="1"/>
  <c r="S529" i="1"/>
  <c r="W529" i="1" s="1"/>
  <c r="S650" i="1"/>
  <c r="W650" i="1" s="1"/>
  <c r="S165" i="1"/>
  <c r="S306" i="1"/>
  <c r="S538" i="1"/>
  <c r="W538" i="1" s="1"/>
  <c r="S657" i="1"/>
  <c r="S699" i="1"/>
  <c r="W699" i="1" s="1"/>
  <c r="S721" i="1"/>
  <c r="W721" i="1" s="1"/>
  <c r="S742" i="1"/>
  <c r="W742" i="1" s="1"/>
  <c r="T256" i="1"/>
  <c r="S256" i="1"/>
  <c r="T614" i="1"/>
  <c r="S614" i="1"/>
  <c r="W614" i="1" s="1"/>
  <c r="T748" i="1"/>
  <c r="S748" i="1"/>
  <c r="S347" i="1"/>
  <c r="T367" i="1"/>
  <c r="S367" i="1"/>
  <c r="T356" i="1"/>
  <c r="U356" i="1" s="1"/>
  <c r="S356" i="1"/>
  <c r="W356" i="1" s="1"/>
  <c r="T130" i="1"/>
  <c r="S130" i="1"/>
  <c r="T435" i="1"/>
  <c r="S435" i="1"/>
  <c r="S185" i="1"/>
  <c r="S364" i="1"/>
  <c r="W364" i="1" s="1"/>
  <c r="S719" i="1"/>
  <c r="T732" i="1"/>
  <c r="S732" i="1"/>
  <c r="S737" i="1"/>
  <c r="T639" i="1"/>
  <c r="S639" i="1"/>
  <c r="T141" i="1"/>
  <c r="S141" i="1"/>
  <c r="W141" i="1" s="1"/>
  <c r="T357" i="1"/>
  <c r="U357" i="1" s="1"/>
  <c r="S357" i="1"/>
  <c r="T384" i="1"/>
  <c r="S384" i="1"/>
  <c r="T709" i="1"/>
  <c r="S709" i="1"/>
  <c r="T363" i="1"/>
  <c r="S363" i="1"/>
  <c r="T615" i="1"/>
  <c r="U615" i="1" s="1"/>
  <c r="S615" i="1"/>
  <c r="W615" i="1" s="1"/>
  <c r="T527" i="1"/>
  <c r="S527" i="1"/>
  <c r="W527" i="1" s="1"/>
  <c r="T218" i="1"/>
  <c r="S218" i="1"/>
  <c r="W218" i="1" s="1"/>
  <c r="T243" i="1"/>
  <c r="S243" i="1"/>
  <c r="W243" i="1" s="1"/>
  <c r="T156" i="1"/>
  <c r="U156" i="1" s="1"/>
  <c r="S156" i="1"/>
  <c r="W156" i="1" s="1"/>
  <c r="T205" i="1"/>
  <c r="S205" i="1"/>
  <c r="W205" i="1" s="1"/>
  <c r="T129" i="1"/>
  <c r="S129" i="1"/>
  <c r="T514" i="1"/>
  <c r="S514" i="1"/>
  <c r="T403" i="1"/>
  <c r="S403" i="1"/>
  <c r="T648" i="1"/>
  <c r="S648" i="1"/>
  <c r="W648" i="1" s="1"/>
  <c r="S332" i="1"/>
  <c r="S539" i="1"/>
  <c r="S730" i="1"/>
  <c r="S251" i="1"/>
  <c r="W251" i="1" s="1"/>
  <c r="T362" i="1"/>
  <c r="U362" i="1" s="1"/>
  <c r="S362" i="1"/>
  <c r="T646" i="1"/>
  <c r="S646" i="1"/>
  <c r="T127" i="1"/>
  <c r="S127" i="1"/>
  <c r="W127" i="1" s="1"/>
  <c r="T722" i="1"/>
  <c r="S722" i="1"/>
  <c r="W722" i="1" s="1"/>
  <c r="T541" i="1"/>
  <c r="S541" i="1"/>
  <c r="W541" i="1" s="1"/>
  <c r="T694" i="1"/>
  <c r="S694" i="1"/>
  <c r="S167" i="1"/>
  <c r="W167" i="1" s="1"/>
  <c r="S679" i="1"/>
  <c r="W679" i="1" s="1"/>
  <c r="S734" i="1"/>
  <c r="W734" i="1" s="1"/>
  <c r="S696" i="1"/>
  <c r="T136" i="1"/>
  <c r="U136" i="1" s="1"/>
  <c r="S136" i="1"/>
  <c r="W136" i="1" s="1"/>
  <c r="T401" i="1"/>
  <c r="S401" i="1"/>
  <c r="T379" i="1"/>
  <c r="S379" i="1"/>
  <c r="T252" i="1"/>
  <c r="S252" i="1"/>
  <c r="W252" i="1" s="1"/>
  <c r="T444" i="1"/>
  <c r="U444" i="1" s="1"/>
  <c r="S444" i="1"/>
  <c r="W444" i="1" s="1"/>
  <c r="T533" i="1"/>
  <c r="S533" i="1"/>
  <c r="W533" i="1" s="1"/>
  <c r="T661" i="1"/>
  <c r="S661" i="1"/>
  <c r="W661" i="1" s="1"/>
  <c r="T434" i="1"/>
  <c r="S434" i="1"/>
  <c r="W434" i="1" s="1"/>
  <c r="T693" i="1"/>
  <c r="S693" i="1"/>
  <c r="T427" i="1"/>
  <c r="S427" i="1"/>
  <c r="W427" i="1" s="1"/>
  <c r="T502" i="1"/>
  <c r="S502" i="1"/>
  <c r="T265" i="1"/>
  <c r="S265" i="1"/>
  <c r="T524" i="1"/>
  <c r="U524" i="1" s="1"/>
  <c r="S524" i="1"/>
  <c r="T710" i="1"/>
  <c r="S710" i="1"/>
  <c r="S371" i="1"/>
  <c r="S605" i="1"/>
  <c r="S736" i="1"/>
  <c r="S299" i="1"/>
  <c r="S652" i="1"/>
  <c r="T607" i="1"/>
  <c r="S607" i="1"/>
  <c r="T144" i="1"/>
  <c r="S144" i="1"/>
  <c r="T153" i="1"/>
  <c r="S153" i="1"/>
  <c r="W153" i="1" s="1"/>
  <c r="S6" i="1"/>
  <c r="W6" i="1" s="1"/>
  <c r="S604" i="1"/>
  <c r="T208" i="1"/>
  <c r="U208" i="1" s="1"/>
  <c r="T737" i="1"/>
  <c r="T651" i="1"/>
  <c r="T359" i="1"/>
  <c r="U359" i="1" s="1"/>
  <c r="T354" i="1"/>
  <c r="U354" i="1" s="1"/>
  <c r="T375" i="1"/>
  <c r="U375" i="1" s="1"/>
  <c r="T151" i="1"/>
  <c r="U151" i="1" s="1"/>
  <c r="T274" i="1"/>
  <c r="U274" i="1" s="1"/>
  <c r="T621" i="1"/>
  <c r="T165" i="1"/>
  <c r="T440" i="1"/>
  <c r="U440" i="1" s="1"/>
  <c r="T699" i="1"/>
  <c r="U699" i="1" s="1"/>
  <c r="T692" i="1"/>
  <c r="T138" i="1"/>
  <c r="T258" i="1"/>
  <c r="U258" i="1" s="1"/>
  <c r="T386" i="1"/>
  <c r="U386" i="1" s="1"/>
  <c r="T634" i="1"/>
  <c r="T725" i="1"/>
  <c r="U725" i="1" s="1"/>
  <c r="T347" i="1"/>
  <c r="T516" i="1"/>
  <c r="U516" i="1" s="1"/>
  <c r="T164" i="1"/>
  <c r="T428" i="1"/>
  <c r="U428" i="1" s="1"/>
  <c r="T735" i="1"/>
  <c r="T366" i="1"/>
  <c r="T678" i="1"/>
  <c r="T16" i="1"/>
  <c r="U16" i="1" s="1"/>
  <c r="T304" i="1"/>
  <c r="U304" i="1" s="1"/>
  <c r="T360" i="1"/>
  <c r="U360" i="1" s="1"/>
  <c r="T680" i="1"/>
  <c r="U680" i="1" s="1"/>
  <c r="T73" i="1"/>
  <c r="U73" i="1" s="1"/>
  <c r="T353" i="1"/>
  <c r="T649" i="1"/>
  <c r="T716" i="1"/>
  <c r="T530" i="1"/>
  <c r="U530" i="1" s="1"/>
  <c r="T179" i="1"/>
  <c r="U179" i="1" s="1"/>
  <c r="T635" i="1"/>
  <c r="U635" i="1" s="1"/>
  <c r="T702" i="1"/>
  <c r="U702" i="1" s="1"/>
  <c r="T340" i="1"/>
  <c r="U340" i="1" s="1"/>
  <c r="T255" i="1"/>
  <c r="U255" i="1" s="1"/>
  <c r="T118" i="1"/>
  <c r="U118" i="1" s="1"/>
  <c r="T729" i="1"/>
  <c r="T552" i="1"/>
  <c r="U552" i="1" s="1"/>
  <c r="T249" i="1"/>
  <c r="U249" i="1" s="1"/>
  <c r="T529" i="1"/>
  <c r="T192" i="1"/>
  <c r="U192" i="1" s="1"/>
  <c r="T121" i="1"/>
  <c r="U121" i="1" s="1"/>
  <c r="T185" i="1"/>
  <c r="T154" i="1"/>
  <c r="U154" i="1" s="1"/>
  <c r="T650" i="1"/>
  <c r="T139" i="1"/>
  <c r="U139" i="1" s="1"/>
  <c r="T148" i="1"/>
  <c r="U148" i="1" s="1"/>
  <c r="T372" i="1"/>
  <c r="T189" i="1"/>
  <c r="T542" i="1"/>
  <c r="U542" i="1" s="1"/>
  <c r="T438" i="1"/>
  <c r="U438" i="1" s="1"/>
  <c r="T146" i="1"/>
  <c r="U146" i="1" s="1"/>
  <c r="T314" i="1"/>
  <c r="T402" i="1"/>
  <c r="U402" i="1" s="1"/>
  <c r="T131" i="1"/>
  <c r="U131" i="1" s="1"/>
  <c r="T44" i="1"/>
  <c r="U44" i="1" s="1"/>
  <c r="T436" i="1"/>
  <c r="U436" i="1" s="1"/>
  <c r="T287" i="1"/>
  <c r="U287" i="1" s="1"/>
  <c r="T302" i="1"/>
  <c r="T382" i="1"/>
  <c r="U382" i="1" s="1"/>
  <c r="T550" i="1"/>
  <c r="T72" i="1"/>
  <c r="U72" i="1" s="1"/>
  <c r="T152" i="1"/>
  <c r="U152" i="1" s="1"/>
  <c r="T312" i="1"/>
  <c r="U312" i="1" s="1"/>
  <c r="T432" i="1"/>
  <c r="U432" i="1" s="1"/>
  <c r="T429" i="1"/>
  <c r="U429" i="1" s="1"/>
  <c r="T361" i="1"/>
  <c r="U361" i="1" s="1"/>
  <c r="T71" i="1"/>
  <c r="U71" i="1" s="1"/>
  <c r="T586" i="1"/>
  <c r="T682" i="1"/>
  <c r="U682" i="1" s="1"/>
  <c r="T260" i="1"/>
  <c r="U260" i="1" s="1"/>
  <c r="T319" i="1"/>
  <c r="T134" i="1"/>
  <c r="U134" i="1" s="1"/>
  <c r="T327" i="1"/>
  <c r="U327" i="1" s="1"/>
  <c r="T568" i="1"/>
  <c r="U568" i="1" s="1"/>
  <c r="T636" i="1"/>
  <c r="U636" i="1" s="1"/>
  <c r="T109" i="1"/>
  <c r="T135" i="1"/>
  <c r="U135" i="1" s="1"/>
  <c r="T137" i="1"/>
  <c r="U137" i="1" s="1"/>
  <c r="T257" i="1"/>
  <c r="T581" i="1"/>
  <c r="U581" i="1" s="1"/>
  <c r="T150" i="1"/>
  <c r="U150" i="1" s="1"/>
  <c r="T50" i="1"/>
  <c r="T531" i="1"/>
  <c r="U531" i="1" s="1"/>
  <c r="T730" i="1"/>
  <c r="T346" i="1"/>
  <c r="U346" i="1" s="1"/>
  <c r="T251" i="1"/>
  <c r="T515" i="1"/>
  <c r="U515" i="1" s="1"/>
  <c r="T84" i="1"/>
  <c r="U84" i="1" s="1"/>
  <c r="T677" i="1"/>
  <c r="T342" i="1"/>
  <c r="T390" i="1"/>
  <c r="U390" i="1" s="1"/>
  <c r="T590" i="1"/>
  <c r="U590" i="1" s="1"/>
  <c r="T96" i="1"/>
  <c r="U96" i="1" s="1"/>
  <c r="T184" i="1"/>
  <c r="T336" i="1"/>
  <c r="U336" i="1" s="1"/>
  <c r="T731" i="1"/>
  <c r="T337" i="1"/>
  <c r="T553" i="1"/>
  <c r="U553" i="1" s="1"/>
  <c r="T15" i="1"/>
  <c r="U15" i="1" s="1"/>
  <c r="T512" i="1"/>
  <c r="T145" i="1"/>
  <c r="U145" i="1" s="1"/>
  <c r="T34" i="1"/>
  <c r="U34" i="1" s="1"/>
  <c r="T611" i="1"/>
  <c r="U611" i="1" s="1"/>
  <c r="T388" i="1"/>
  <c r="T182" i="1"/>
  <c r="T162" i="1"/>
  <c r="U162" i="1" s="1"/>
  <c r="T654" i="1"/>
  <c r="U654" i="1" s="1"/>
  <c r="T306" i="1"/>
  <c r="T538" i="1"/>
  <c r="T721" i="1"/>
  <c r="T368" i="1"/>
  <c r="T539" i="1"/>
  <c r="T700" i="1"/>
  <c r="T369" i="1"/>
  <c r="U369" i="1" s="1"/>
  <c r="T495" i="1"/>
  <c r="U495" i="1" s="1"/>
  <c r="T588" i="1"/>
  <c r="T638" i="1"/>
  <c r="U638" i="1" s="1"/>
  <c r="T679" i="1"/>
  <c r="T704" i="1"/>
  <c r="U704" i="1" s="1"/>
  <c r="T734" i="1"/>
  <c r="T143" i="1"/>
  <c r="T194" i="1"/>
  <c r="U194" i="1" s="1"/>
  <c r="T442" i="1"/>
  <c r="U442" i="1" s="1"/>
  <c r="T117" i="1"/>
  <c r="T155" i="1"/>
  <c r="U155" i="1" s="1"/>
  <c r="T276" i="1"/>
  <c r="U276" i="1" s="1"/>
  <c r="T380" i="1"/>
  <c r="U380" i="1" s="1"/>
  <c r="T157" i="1"/>
  <c r="T696" i="1"/>
  <c r="T142" i="1"/>
  <c r="T631" i="1"/>
  <c r="U631" i="1" s="1"/>
  <c r="T520" i="1"/>
  <c r="U520" i="1" s="1"/>
  <c r="T739" i="1"/>
  <c r="U739" i="1" s="1"/>
  <c r="T441" i="1"/>
  <c r="U441" i="1" s="1"/>
  <c r="T364" i="1"/>
  <c r="T719" i="1"/>
  <c r="T410" i="1"/>
  <c r="T657" i="1"/>
  <c r="U657" i="1" s="1"/>
  <c r="T167" i="1"/>
  <c r="U167" i="1" s="1"/>
  <c r="T449" i="1"/>
  <c r="T666" i="1"/>
  <c r="U666" i="1" s="1"/>
  <c r="T334" i="1"/>
  <c r="U334" i="1" s="1"/>
  <c r="T183" i="1"/>
  <c r="U183" i="1" s="1"/>
  <c r="T371" i="1"/>
  <c r="T605" i="1"/>
  <c r="T683" i="1"/>
  <c r="T736" i="1"/>
  <c r="T637" i="1"/>
  <c r="T114" i="1"/>
  <c r="U114" i="1" s="1"/>
  <c r="T602" i="1"/>
  <c r="U602" i="1" s="1"/>
  <c r="T597" i="1"/>
  <c r="U597" i="1" s="1"/>
  <c r="T299" i="1"/>
  <c r="T603" i="1"/>
  <c r="T317" i="1"/>
  <c r="U317" i="1" s="1"/>
  <c r="T728" i="1"/>
  <c r="U728" i="1" s="1"/>
  <c r="T358" i="1"/>
  <c r="T133" i="1"/>
  <c r="U133" i="1" s="1"/>
  <c r="T652" i="1"/>
  <c r="T128" i="1"/>
  <c r="U128" i="1" s="1"/>
  <c r="T344" i="1"/>
  <c r="T656" i="1"/>
  <c r="T33" i="1"/>
  <c r="T161" i="1"/>
  <c r="U161" i="1" s="1"/>
  <c r="T345" i="1"/>
  <c r="U345" i="1" s="1"/>
  <c r="T617" i="1"/>
  <c r="U617" i="1" s="1"/>
  <c r="T58" i="1"/>
  <c r="U58" i="1" s="1"/>
  <c r="T418" i="1"/>
  <c r="U418" i="1" s="1"/>
  <c r="T643" i="1"/>
  <c r="U643" i="1" s="1"/>
  <c r="T149" i="1"/>
  <c r="U149" i="1" s="1"/>
  <c r="T405" i="1"/>
  <c r="U405" i="1" s="1"/>
  <c r="T698" i="1"/>
  <c r="U698" i="1" s="1"/>
  <c r="T365" i="1"/>
  <c r="U365" i="1" s="1"/>
  <c r="T622" i="1"/>
  <c r="T332" i="1"/>
  <c r="T411" i="1"/>
  <c r="U411" i="1" s="1"/>
  <c r="T630" i="1"/>
  <c r="U630" i="1" s="1"/>
  <c r="T180" i="1"/>
  <c r="U180" i="1" s="1"/>
  <c r="T416" i="1"/>
  <c r="U416" i="1" s="1"/>
  <c r="T343" i="1"/>
  <c r="U343" i="1" s="1"/>
  <c r="T424" i="1"/>
  <c r="U424" i="1" s="1"/>
  <c r="T507" i="1"/>
  <c r="T642" i="1"/>
  <c r="U642" i="1" s="1"/>
  <c r="T705" i="1"/>
  <c r="U705" i="1" s="1"/>
  <c r="T240" i="1"/>
  <c r="U240" i="1" s="1"/>
  <c r="T355" i="1"/>
  <c r="U355" i="1" s="1"/>
  <c r="T383" i="1"/>
  <c r="T425" i="1"/>
  <c r="T508" i="1"/>
  <c r="T608" i="1"/>
  <c r="U608" i="1" s="1"/>
  <c r="T644" i="1"/>
  <c r="U644" i="1" s="1"/>
  <c r="T686" i="1"/>
  <c r="U686" i="1" s="1"/>
  <c r="T708" i="1"/>
  <c r="U708" i="1" s="1"/>
  <c r="T742" i="1"/>
  <c r="T670" i="1"/>
  <c r="U670" i="1" s="1"/>
  <c r="T506" i="1"/>
  <c r="T655" i="1"/>
  <c r="T163" i="1"/>
  <c r="U163" i="1" s="1"/>
  <c r="T439" i="1"/>
  <c r="U439" i="1" s="1"/>
  <c r="T308" i="1"/>
  <c r="U308" i="1" s="1"/>
  <c r="T645" i="1"/>
  <c r="U645" i="1" s="1"/>
  <c r="T6" i="1"/>
  <c r="T510" i="1"/>
  <c r="U510" i="1" s="1"/>
  <c r="T389" i="1"/>
  <c r="U389" i="1" s="1"/>
  <c r="T690" i="1"/>
  <c r="U690" i="1" s="1"/>
  <c r="T528" i="1"/>
  <c r="U528" i="1" s="1"/>
  <c r="T513" i="1"/>
  <c r="U513" i="1" s="1"/>
  <c r="T632" i="1"/>
  <c r="U632" i="1" s="1"/>
  <c r="T537" i="1"/>
  <c r="U537" i="1" s="1"/>
  <c r="T66" i="1"/>
  <c r="U66" i="1" s="1"/>
  <c r="T594" i="1"/>
  <c r="U594" i="1" s="1"/>
  <c r="T123" i="1"/>
  <c r="U123" i="1" s="1"/>
  <c r="T604" i="1"/>
  <c r="T261" i="1"/>
  <c r="T190" i="1"/>
  <c r="U190" i="1" s="1"/>
  <c r="U634" i="1"/>
  <c r="U164" i="1"/>
  <c r="U302" i="1"/>
  <c r="U586" i="1"/>
  <c r="U109" i="1"/>
  <c r="U651" i="1"/>
  <c r="U184" i="1"/>
  <c r="U512" i="1"/>
  <c r="U117" i="1"/>
  <c r="U637" i="1"/>
  <c r="U358" i="1"/>
  <c r="U306" i="1"/>
  <c r="M727" i="1"/>
  <c r="O727" i="1" s="1"/>
  <c r="M723" i="1"/>
  <c r="O723" i="1" s="1"/>
  <c r="M720" i="1"/>
  <c r="O720" i="1" s="1"/>
  <c r="M703" i="1"/>
  <c r="O703" i="1" s="1"/>
  <c r="M691" i="1"/>
  <c r="O691" i="1" s="1"/>
  <c r="M675" i="1"/>
  <c r="O675" i="1" s="1"/>
  <c r="M613" i="1"/>
  <c r="O613" i="1" s="1"/>
  <c r="M612" i="1"/>
  <c r="O612" i="1" s="1"/>
  <c r="M596" i="1"/>
  <c r="O596" i="1" s="1"/>
  <c r="M592" i="1"/>
  <c r="O592" i="1" s="1"/>
  <c r="M579" i="1"/>
  <c r="O579" i="1" s="1"/>
  <c r="M570" i="1"/>
  <c r="O570" i="1" s="1"/>
  <c r="M569" i="1"/>
  <c r="O569" i="1" s="1"/>
  <c r="M567" i="1"/>
  <c r="O567" i="1" s="1"/>
  <c r="M566" i="1"/>
  <c r="O566" i="1" s="1"/>
  <c r="M565" i="1"/>
  <c r="O565" i="1" s="1"/>
  <c r="M564" i="1"/>
  <c r="O564" i="1" s="1"/>
  <c r="M563" i="1"/>
  <c r="O563" i="1" s="1"/>
  <c r="M562" i="1"/>
  <c r="O562" i="1" s="1"/>
  <c r="M561" i="1"/>
  <c r="O561" i="1" s="1"/>
  <c r="M560" i="1"/>
  <c r="O560" i="1" s="1"/>
  <c r="M559" i="1"/>
  <c r="O559" i="1" s="1"/>
  <c r="M558" i="1"/>
  <c r="O558" i="1" s="1"/>
  <c r="M557" i="1"/>
  <c r="O557" i="1" s="1"/>
  <c r="M556" i="1"/>
  <c r="O556" i="1" s="1"/>
  <c r="M555" i="1"/>
  <c r="O555" i="1" s="1"/>
  <c r="M544" i="1"/>
  <c r="O544" i="1" s="1"/>
  <c r="M543" i="1"/>
  <c r="O543" i="1" s="1"/>
  <c r="M540" i="1"/>
  <c r="O540" i="1" s="1"/>
  <c r="M536" i="1"/>
  <c r="O536" i="1" s="1"/>
  <c r="M535" i="1"/>
  <c r="O535" i="1" s="1"/>
  <c r="M534" i="1"/>
  <c r="O534" i="1" s="1"/>
  <c r="M532" i="1"/>
  <c r="O532" i="1" s="1"/>
  <c r="M525" i="1"/>
  <c r="O525" i="1" s="1"/>
  <c r="M523" i="1"/>
  <c r="O523" i="1" s="1"/>
  <c r="M522" i="1"/>
  <c r="O522" i="1" s="1"/>
  <c r="M519" i="1"/>
  <c r="O519" i="1" s="1"/>
  <c r="M518" i="1"/>
  <c r="O518" i="1" s="1"/>
  <c r="M504" i="1"/>
  <c r="O504" i="1" s="1"/>
  <c r="M503" i="1"/>
  <c r="O503" i="1" s="1"/>
  <c r="M501" i="1"/>
  <c r="O501" i="1" s="1"/>
  <c r="M499" i="1"/>
  <c r="O499" i="1" s="1"/>
  <c r="M408" i="1"/>
  <c r="O408" i="1" s="1"/>
  <c r="M330" i="1"/>
  <c r="O330" i="1" s="1"/>
  <c r="M324" i="1"/>
  <c r="O324" i="1" s="1"/>
  <c r="M294" i="1"/>
  <c r="O294" i="1" s="1"/>
  <c r="M285" i="1"/>
  <c r="O285" i="1" s="1"/>
  <c r="M277" i="1"/>
  <c r="O277" i="1" s="1"/>
  <c r="M270" i="1"/>
  <c r="O270" i="1" s="1"/>
  <c r="M269" i="1"/>
  <c r="O269" i="1" s="1"/>
  <c r="M264" i="1"/>
  <c r="O264" i="1" s="1"/>
  <c r="M263" i="1"/>
  <c r="O263" i="1" s="1"/>
  <c r="M211" i="1"/>
  <c r="O211" i="1" s="1"/>
  <c r="M209" i="1"/>
  <c r="O209" i="1" s="1"/>
  <c r="M207" i="1"/>
  <c r="O207" i="1" s="1"/>
  <c r="M206" i="1"/>
  <c r="O206" i="1" s="1"/>
  <c r="M204" i="1"/>
  <c r="O204" i="1" s="1"/>
  <c r="M203" i="1"/>
  <c r="O203" i="1" s="1"/>
  <c r="M201" i="1"/>
  <c r="O201" i="1" s="1"/>
  <c r="M200" i="1"/>
  <c r="O200" i="1" s="1"/>
  <c r="M199" i="1"/>
  <c r="O199" i="1" s="1"/>
  <c r="M198" i="1"/>
  <c r="O198" i="1" s="1"/>
  <c r="M197" i="1"/>
  <c r="O197" i="1" s="1"/>
  <c r="M196" i="1"/>
  <c r="O196" i="1" s="1"/>
  <c r="M193" i="1"/>
  <c r="O193" i="1" s="1"/>
  <c r="M187" i="1"/>
  <c r="O187" i="1" s="1"/>
  <c r="M186" i="1"/>
  <c r="O186" i="1" s="1"/>
  <c r="M176" i="1"/>
  <c r="O176" i="1" s="1"/>
  <c r="M168" i="1"/>
  <c r="O168" i="1" s="1"/>
  <c r="M101" i="1"/>
  <c r="O101" i="1" s="1"/>
  <c r="M100" i="1"/>
  <c r="O100" i="1" s="1"/>
  <c r="M99" i="1"/>
  <c r="O99" i="1" s="1"/>
  <c r="M98" i="1"/>
  <c r="O98" i="1" s="1"/>
  <c r="M93" i="1"/>
  <c r="O93" i="1" s="1"/>
  <c r="M92" i="1"/>
  <c r="O92" i="1" s="1"/>
  <c r="M90" i="1"/>
  <c r="O90" i="1" s="1"/>
  <c r="M89" i="1"/>
  <c r="O89" i="1" s="1"/>
  <c r="M88" i="1"/>
  <c r="O88" i="1" s="1"/>
  <c r="M87" i="1"/>
  <c r="O87" i="1" s="1"/>
  <c r="M86" i="1"/>
  <c r="O86" i="1" s="1"/>
  <c r="M81" i="1"/>
  <c r="O81" i="1" s="1"/>
  <c r="M78" i="1"/>
  <c r="O78" i="1" s="1"/>
  <c r="M68" i="1"/>
  <c r="O68" i="1" s="1"/>
  <c r="M67" i="1"/>
  <c r="O67" i="1" s="1"/>
  <c r="M63" i="1"/>
  <c r="O63" i="1" s="1"/>
  <c r="M61" i="1"/>
  <c r="O61" i="1" s="1"/>
  <c r="M60" i="1"/>
  <c r="O60" i="1" s="1"/>
  <c r="M59" i="1"/>
  <c r="O59" i="1" s="1"/>
  <c r="M57" i="1"/>
  <c r="O57" i="1" s="1"/>
  <c r="M56" i="1"/>
  <c r="O56" i="1" s="1"/>
  <c r="M51" i="1"/>
  <c r="O51" i="1" s="1"/>
  <c r="M48" i="1"/>
  <c r="O48" i="1" s="1"/>
  <c r="M47" i="1"/>
  <c r="O47" i="1" s="1"/>
  <c r="M46" i="1"/>
  <c r="O46" i="1" s="1"/>
  <c r="M40" i="1"/>
  <c r="O40" i="1" s="1"/>
  <c r="M39" i="1"/>
  <c r="O39" i="1" s="1"/>
  <c r="M38" i="1"/>
  <c r="O38" i="1" s="1"/>
  <c r="M37" i="1"/>
  <c r="O37" i="1" s="1"/>
  <c r="M36" i="1"/>
  <c r="O36" i="1" s="1"/>
  <c r="M35" i="1"/>
  <c r="O35" i="1" s="1"/>
  <c r="M32" i="1"/>
  <c r="O32" i="1" s="1"/>
  <c r="M31" i="1"/>
  <c r="O31" i="1" s="1"/>
  <c r="M23" i="1"/>
  <c r="O23" i="1" s="1"/>
  <c r="M21" i="1"/>
  <c r="O21" i="1" s="1"/>
  <c r="M20" i="1"/>
  <c r="O20" i="1" s="1"/>
  <c r="M17" i="1"/>
  <c r="O17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L727" i="1"/>
  <c r="N727" i="1" s="1"/>
  <c r="L723" i="1"/>
  <c r="N723" i="1" s="1"/>
  <c r="L720" i="1"/>
  <c r="N720" i="1" s="1"/>
  <c r="L703" i="1"/>
  <c r="N703" i="1" s="1"/>
  <c r="L691" i="1"/>
  <c r="N691" i="1" s="1"/>
  <c r="L675" i="1"/>
  <c r="N675" i="1" s="1"/>
  <c r="L613" i="1"/>
  <c r="N613" i="1" s="1"/>
  <c r="L612" i="1"/>
  <c r="N612" i="1" s="1"/>
  <c r="L596" i="1"/>
  <c r="N596" i="1" s="1"/>
  <c r="L592" i="1"/>
  <c r="N592" i="1" s="1"/>
  <c r="L579" i="1"/>
  <c r="N579" i="1" s="1"/>
  <c r="L570" i="1"/>
  <c r="N570" i="1" s="1"/>
  <c r="L569" i="1"/>
  <c r="N569" i="1" s="1"/>
  <c r="L567" i="1"/>
  <c r="N567" i="1" s="1"/>
  <c r="L566" i="1"/>
  <c r="N566" i="1" s="1"/>
  <c r="L565" i="1"/>
  <c r="N565" i="1" s="1"/>
  <c r="L564" i="1"/>
  <c r="N564" i="1" s="1"/>
  <c r="L563" i="1"/>
  <c r="N563" i="1" s="1"/>
  <c r="L562" i="1"/>
  <c r="N562" i="1" s="1"/>
  <c r="L561" i="1"/>
  <c r="N561" i="1" s="1"/>
  <c r="L560" i="1"/>
  <c r="N560" i="1" s="1"/>
  <c r="L559" i="1"/>
  <c r="N559" i="1" s="1"/>
  <c r="L558" i="1"/>
  <c r="N558" i="1" s="1"/>
  <c r="L557" i="1"/>
  <c r="N557" i="1" s="1"/>
  <c r="L556" i="1"/>
  <c r="N556" i="1" s="1"/>
  <c r="L555" i="1"/>
  <c r="N555" i="1" s="1"/>
  <c r="L544" i="1"/>
  <c r="N544" i="1" s="1"/>
  <c r="L543" i="1"/>
  <c r="N543" i="1" s="1"/>
  <c r="L540" i="1"/>
  <c r="N540" i="1" s="1"/>
  <c r="L536" i="1"/>
  <c r="N536" i="1" s="1"/>
  <c r="L535" i="1"/>
  <c r="N535" i="1" s="1"/>
  <c r="L534" i="1"/>
  <c r="N534" i="1" s="1"/>
  <c r="L532" i="1"/>
  <c r="N532" i="1" s="1"/>
  <c r="L525" i="1"/>
  <c r="N525" i="1" s="1"/>
  <c r="L523" i="1"/>
  <c r="N523" i="1" s="1"/>
  <c r="L522" i="1"/>
  <c r="N522" i="1" s="1"/>
  <c r="L519" i="1"/>
  <c r="N519" i="1" s="1"/>
  <c r="L518" i="1"/>
  <c r="N518" i="1" s="1"/>
  <c r="L504" i="1"/>
  <c r="N504" i="1" s="1"/>
  <c r="L503" i="1"/>
  <c r="N503" i="1" s="1"/>
  <c r="L501" i="1"/>
  <c r="N501" i="1" s="1"/>
  <c r="L499" i="1"/>
  <c r="N499" i="1" s="1"/>
  <c r="L408" i="1"/>
  <c r="N408" i="1" s="1"/>
  <c r="L330" i="1"/>
  <c r="N330" i="1" s="1"/>
  <c r="L324" i="1"/>
  <c r="N324" i="1" s="1"/>
  <c r="L294" i="1"/>
  <c r="N294" i="1" s="1"/>
  <c r="L285" i="1"/>
  <c r="N285" i="1" s="1"/>
  <c r="L277" i="1"/>
  <c r="N277" i="1" s="1"/>
  <c r="L270" i="1"/>
  <c r="N270" i="1" s="1"/>
  <c r="L269" i="1"/>
  <c r="N269" i="1" s="1"/>
  <c r="L264" i="1"/>
  <c r="N264" i="1" s="1"/>
  <c r="L263" i="1"/>
  <c r="N263" i="1" s="1"/>
  <c r="L211" i="1"/>
  <c r="N211" i="1" s="1"/>
  <c r="L209" i="1"/>
  <c r="N209" i="1" s="1"/>
  <c r="L207" i="1"/>
  <c r="N207" i="1" s="1"/>
  <c r="L206" i="1"/>
  <c r="N206" i="1" s="1"/>
  <c r="L204" i="1"/>
  <c r="N204" i="1" s="1"/>
  <c r="L203" i="1"/>
  <c r="N203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3" i="1"/>
  <c r="N193" i="1" s="1"/>
  <c r="L187" i="1"/>
  <c r="N187" i="1" s="1"/>
  <c r="L186" i="1"/>
  <c r="N186" i="1" s="1"/>
  <c r="L176" i="1"/>
  <c r="N176" i="1" s="1"/>
  <c r="L168" i="1"/>
  <c r="N168" i="1" s="1"/>
  <c r="L101" i="1"/>
  <c r="N101" i="1" s="1"/>
  <c r="L100" i="1"/>
  <c r="N100" i="1" s="1"/>
  <c r="L99" i="1"/>
  <c r="N99" i="1" s="1"/>
  <c r="L98" i="1"/>
  <c r="N98" i="1" s="1"/>
  <c r="L93" i="1"/>
  <c r="N93" i="1" s="1"/>
  <c r="L92" i="1"/>
  <c r="N92" i="1" s="1"/>
  <c r="L90" i="1"/>
  <c r="N90" i="1" s="1"/>
  <c r="L89" i="1"/>
  <c r="N89" i="1" s="1"/>
  <c r="L88" i="1"/>
  <c r="N88" i="1" s="1"/>
  <c r="L87" i="1"/>
  <c r="N87" i="1" s="1"/>
  <c r="L86" i="1"/>
  <c r="N86" i="1" s="1"/>
  <c r="L81" i="1"/>
  <c r="N81" i="1" s="1"/>
  <c r="L78" i="1"/>
  <c r="N78" i="1" s="1"/>
  <c r="L68" i="1"/>
  <c r="N68" i="1" s="1"/>
  <c r="L67" i="1"/>
  <c r="N67" i="1" s="1"/>
  <c r="L63" i="1"/>
  <c r="N63" i="1" s="1"/>
  <c r="L61" i="1"/>
  <c r="N61" i="1" s="1"/>
  <c r="L60" i="1"/>
  <c r="N60" i="1" s="1"/>
  <c r="L59" i="1"/>
  <c r="N59" i="1" s="1"/>
  <c r="L57" i="1"/>
  <c r="N57" i="1" s="1"/>
  <c r="L56" i="1"/>
  <c r="N56" i="1" s="1"/>
  <c r="L51" i="1"/>
  <c r="N51" i="1" s="1"/>
  <c r="L48" i="1"/>
  <c r="N48" i="1" s="1"/>
  <c r="L47" i="1"/>
  <c r="N47" i="1" s="1"/>
  <c r="L46" i="1"/>
  <c r="N46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2" i="1"/>
  <c r="N32" i="1" s="1"/>
  <c r="L31" i="1"/>
  <c r="N31" i="1" s="1"/>
  <c r="L23" i="1"/>
  <c r="N23" i="1" s="1"/>
  <c r="L21" i="1"/>
  <c r="N21" i="1" s="1"/>
  <c r="L20" i="1"/>
  <c r="N20" i="1" s="1"/>
  <c r="L17" i="1"/>
  <c r="N17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S40" i="1" l="1"/>
  <c r="S68" i="1"/>
  <c r="S197" i="1"/>
  <c r="W197" i="1" s="1"/>
  <c r="S264" i="1"/>
  <c r="W264" i="1" s="1"/>
  <c r="S504" i="1"/>
  <c r="S544" i="1"/>
  <c r="W544" i="1" s="1"/>
  <c r="S203" i="1"/>
  <c r="W203" i="1" s="1"/>
  <c r="S294" i="1"/>
  <c r="S525" i="1"/>
  <c r="W525" i="1" s="1"/>
  <c r="S559" i="1"/>
  <c r="S592" i="1"/>
  <c r="W592" i="1" s="1"/>
  <c r="S12" i="1"/>
  <c r="W12" i="1" s="1"/>
  <c r="S51" i="1"/>
  <c r="S186" i="1"/>
  <c r="S207" i="1"/>
  <c r="S408" i="1"/>
  <c r="W408" i="1" s="1"/>
  <c r="S535" i="1"/>
  <c r="W535" i="1" s="1"/>
  <c r="S558" i="1"/>
  <c r="S9" i="1"/>
  <c r="S37" i="1"/>
  <c r="W37" i="1" s="1"/>
  <c r="S198" i="1"/>
  <c r="W198" i="1" s="1"/>
  <c r="S269" i="1"/>
  <c r="W269" i="1" s="1"/>
  <c r="S518" i="1"/>
  <c r="S555" i="1"/>
  <c r="W555" i="1" s="1"/>
  <c r="S567" i="1"/>
  <c r="S10" i="1"/>
  <c r="S20" i="1"/>
  <c r="S38" i="1"/>
  <c r="W38" i="1" s="1"/>
  <c r="S47" i="1"/>
  <c r="S57" i="1"/>
  <c r="S81" i="1"/>
  <c r="S98" i="1"/>
  <c r="W98" i="1" s="1"/>
  <c r="S193" i="1"/>
  <c r="S199" i="1"/>
  <c r="W199" i="1" s="1"/>
  <c r="S211" i="1"/>
  <c r="S270" i="1"/>
  <c r="W270" i="1" s="1"/>
  <c r="S324" i="1"/>
  <c r="W324" i="1" s="1"/>
  <c r="S501" i="1"/>
  <c r="S540" i="1"/>
  <c r="S556" i="1"/>
  <c r="W556" i="1" s="1"/>
  <c r="S560" i="1"/>
  <c r="S564" i="1"/>
  <c r="S569" i="1"/>
  <c r="S596" i="1"/>
  <c r="W596" i="1" s="1"/>
  <c r="S691" i="1"/>
  <c r="S727" i="1"/>
  <c r="W727" i="1" s="1"/>
  <c r="U622" i="1"/>
  <c r="U410" i="1"/>
  <c r="U533" i="1"/>
  <c r="W405" i="1"/>
  <c r="W416" i="1"/>
  <c r="S23" i="1"/>
  <c r="W23" i="1" s="1"/>
  <c r="S60" i="1"/>
  <c r="S100" i="1"/>
  <c r="W100" i="1" s="1"/>
  <c r="S201" i="1"/>
  <c r="W201" i="1" s="1"/>
  <c r="S285" i="1"/>
  <c r="W285" i="1" s="1"/>
  <c r="S523" i="1"/>
  <c r="W523" i="1" s="1"/>
  <c r="S566" i="1"/>
  <c r="S31" i="1"/>
  <c r="W31" i="1" s="1"/>
  <c r="S209" i="1"/>
  <c r="W209" i="1" s="1"/>
  <c r="S536" i="1"/>
  <c r="W536" i="1" s="1"/>
  <c r="S563" i="1"/>
  <c r="S675" i="1"/>
  <c r="S21" i="1"/>
  <c r="W21" i="1" s="1"/>
  <c r="S35" i="1"/>
  <c r="W35" i="1" s="1"/>
  <c r="S67" i="1"/>
  <c r="W67" i="1" s="1"/>
  <c r="S86" i="1"/>
  <c r="W86" i="1" s="1"/>
  <c r="S176" i="1"/>
  <c r="W176" i="1" s="1"/>
  <c r="S196" i="1"/>
  <c r="S200" i="1"/>
  <c r="W200" i="1" s="1"/>
  <c r="S277" i="1"/>
  <c r="W277" i="1" s="1"/>
  <c r="S330" i="1"/>
  <c r="W330" i="1" s="1"/>
  <c r="S503" i="1"/>
  <c r="S522" i="1"/>
  <c r="W522" i="1" s="1"/>
  <c r="S534" i="1"/>
  <c r="W534" i="1" s="1"/>
  <c r="S543" i="1"/>
  <c r="W543" i="1" s="1"/>
  <c r="S557" i="1"/>
  <c r="S561" i="1"/>
  <c r="S565" i="1"/>
  <c r="S570" i="1"/>
  <c r="W570" i="1" s="1"/>
  <c r="W622" i="1"/>
  <c r="W410" i="1"/>
  <c r="W588" i="1"/>
  <c r="W708" i="1"/>
  <c r="W196" i="1"/>
  <c r="W605" i="1"/>
  <c r="W362" i="1"/>
  <c r="W347" i="1"/>
  <c r="W503" i="1"/>
  <c r="W379" i="1"/>
  <c r="W9" i="1"/>
  <c r="W294" i="1"/>
  <c r="W514" i="1"/>
  <c r="W384" i="1"/>
  <c r="W353" i="1"/>
  <c r="W563" i="1"/>
  <c r="W561" i="1"/>
  <c r="W557" i="1"/>
  <c r="W524" i="1"/>
  <c r="W502" i="1"/>
  <c r="W518" i="1"/>
  <c r="W559" i="1"/>
  <c r="W299" i="1"/>
  <c r="W710" i="1"/>
  <c r="W737" i="1"/>
  <c r="W386" i="1"/>
  <c r="W652" i="1"/>
  <c r="W504" i="1"/>
  <c r="W558" i="1"/>
  <c r="W20" i="1"/>
  <c r="W57" i="1"/>
  <c r="W501" i="1"/>
  <c r="W306" i="1"/>
  <c r="W565" i="1"/>
  <c r="W357" i="1"/>
  <c r="W435" i="1"/>
  <c r="W47" i="1"/>
  <c r="W193" i="1"/>
  <c r="W607" i="1"/>
  <c r="W736" i="1"/>
  <c r="W40" i="1"/>
  <c r="W68" i="1"/>
  <c r="W144" i="1"/>
  <c r="W371" i="1"/>
  <c r="W332" i="1"/>
  <c r="W719" i="1"/>
  <c r="W748" i="1"/>
  <c r="W186" i="1"/>
  <c r="W678" i="1"/>
  <c r="W730" i="1"/>
  <c r="W732" i="1"/>
  <c r="W185" i="1"/>
  <c r="W135" i="1"/>
  <c r="W51" i="1"/>
  <c r="W60" i="1"/>
  <c r="W207" i="1"/>
  <c r="W566" i="1"/>
  <c r="U678" i="1"/>
  <c r="W693" i="1"/>
  <c r="W539" i="1"/>
  <c r="W403" i="1"/>
  <c r="W129" i="1"/>
  <c r="W709" i="1"/>
  <c r="W639" i="1"/>
  <c r="W567" i="1"/>
  <c r="W675" i="1"/>
  <c r="W256" i="1"/>
  <c r="W10" i="1"/>
  <c r="W81" i="1"/>
  <c r="W211" i="1"/>
  <c r="W540" i="1"/>
  <c r="W560" i="1"/>
  <c r="W564" i="1"/>
  <c r="W569" i="1"/>
  <c r="W691" i="1"/>
  <c r="U332" i="1"/>
  <c r="W265" i="1"/>
  <c r="W401" i="1"/>
  <c r="W696" i="1"/>
  <c r="W694" i="1"/>
  <c r="W646" i="1"/>
  <c r="W363" i="1"/>
  <c r="W130" i="1"/>
  <c r="W367" i="1"/>
  <c r="W657" i="1"/>
  <c r="U435" i="1"/>
  <c r="U347" i="1"/>
  <c r="U661" i="1"/>
  <c r="U721" i="1"/>
  <c r="U604" i="1"/>
  <c r="W604" i="1"/>
  <c r="U165" i="1"/>
  <c r="W165" i="1"/>
  <c r="U363" i="1"/>
  <c r="U367" i="1"/>
  <c r="U256" i="1"/>
  <c r="U719" i="1"/>
  <c r="U652" i="1"/>
  <c r="U251" i="1"/>
  <c r="U650" i="1"/>
  <c r="U218" i="1"/>
  <c r="U693" i="1"/>
  <c r="U541" i="1"/>
  <c r="U403" i="1"/>
  <c r="U299" i="1"/>
  <c r="U679" i="1"/>
  <c r="U539" i="1"/>
  <c r="U364" i="1"/>
  <c r="U144" i="1"/>
  <c r="U502" i="1"/>
  <c r="U379" i="1"/>
  <c r="U127" i="1"/>
  <c r="U129" i="1"/>
  <c r="U709" i="1"/>
  <c r="U639" i="1"/>
  <c r="U748" i="1"/>
  <c r="U737" i="1"/>
  <c r="U607" i="1"/>
  <c r="U710" i="1"/>
  <c r="U427" i="1"/>
  <c r="U401" i="1"/>
  <c r="U694" i="1"/>
  <c r="U646" i="1"/>
  <c r="U648" i="1"/>
  <c r="U205" i="1"/>
  <c r="U527" i="1"/>
  <c r="U384" i="1"/>
  <c r="U732" i="1"/>
  <c r="U130" i="1"/>
  <c r="U614" i="1"/>
  <c r="U538" i="1"/>
  <c r="U6" i="1"/>
  <c r="U605" i="1"/>
  <c r="U696" i="1"/>
  <c r="U265" i="1"/>
  <c r="U153" i="1"/>
  <c r="U736" i="1"/>
  <c r="U434" i="1"/>
  <c r="U252" i="1"/>
  <c r="U722" i="1"/>
  <c r="U514" i="1"/>
  <c r="U243" i="1"/>
  <c r="U141" i="1"/>
  <c r="U185" i="1"/>
  <c r="S204" i="1"/>
  <c r="W204" i="1" s="1"/>
  <c r="S532" i="1"/>
  <c r="W532" i="1" s="1"/>
  <c r="S7" i="1"/>
  <c r="W7" i="1" s="1"/>
  <c r="S39" i="1"/>
  <c r="W39" i="1" s="1"/>
  <c r="S59" i="1"/>
  <c r="W59" i="1" s="1"/>
  <c r="S99" i="1"/>
  <c r="W99" i="1" s="1"/>
  <c r="S206" i="1"/>
  <c r="W206" i="1" s="1"/>
  <c r="S612" i="1"/>
  <c r="W612" i="1" s="1"/>
  <c r="S8" i="1"/>
  <c r="W8" i="1" s="1"/>
  <c r="S87" i="1"/>
  <c r="W87" i="1" s="1"/>
  <c r="S613" i="1"/>
  <c r="W613" i="1" s="1"/>
  <c r="S46" i="1"/>
  <c r="W46" i="1" s="1"/>
  <c r="S61" i="1"/>
  <c r="S88" i="1"/>
  <c r="W88" i="1" s="1"/>
  <c r="S101" i="1"/>
  <c r="W101" i="1" s="1"/>
  <c r="S32" i="1"/>
  <c r="W32" i="1" s="1"/>
  <c r="S63" i="1"/>
  <c r="W63" i="1" s="1"/>
  <c r="S89" i="1"/>
  <c r="W89" i="1" s="1"/>
  <c r="S168" i="1"/>
  <c r="W168" i="1" s="1"/>
  <c r="S519" i="1"/>
  <c r="W519" i="1" s="1"/>
  <c r="S11" i="1"/>
  <c r="W11" i="1" s="1"/>
  <c r="S48" i="1"/>
  <c r="W48" i="1" s="1"/>
  <c r="S90" i="1"/>
  <c r="W90" i="1" s="1"/>
  <c r="S263" i="1"/>
  <c r="S703" i="1"/>
  <c r="W703" i="1" s="1"/>
  <c r="S36" i="1"/>
  <c r="W36" i="1" s="1"/>
  <c r="S92" i="1"/>
  <c r="W92" i="1" s="1"/>
  <c r="S562" i="1"/>
  <c r="W562" i="1" s="1"/>
  <c r="S579" i="1"/>
  <c r="W579" i="1" s="1"/>
  <c r="S720" i="1"/>
  <c r="W720" i="1" s="1"/>
  <c r="S17" i="1"/>
  <c r="W17" i="1" s="1"/>
  <c r="S56" i="1"/>
  <c r="W56" i="1" s="1"/>
  <c r="S78" i="1"/>
  <c r="W78" i="1" s="1"/>
  <c r="S93" i="1"/>
  <c r="W93" i="1" s="1"/>
  <c r="S187" i="1"/>
  <c r="W187" i="1" s="1"/>
  <c r="S499" i="1"/>
  <c r="W499" i="1" s="1"/>
  <c r="S723" i="1"/>
  <c r="W723" i="1" s="1"/>
  <c r="U261" i="1"/>
  <c r="U506" i="1"/>
  <c r="U383" i="1"/>
  <c r="U344" i="1"/>
  <c r="U507" i="1"/>
  <c r="U649" i="1"/>
  <c r="U742" i="1"/>
  <c r="U371" i="1"/>
  <c r="U734" i="1"/>
  <c r="U529" i="1"/>
  <c r="U508" i="1"/>
  <c r="U33" i="1"/>
  <c r="U683" i="1"/>
  <c r="U700" i="1"/>
  <c r="U142" i="1"/>
  <c r="U143" i="1"/>
  <c r="U182" i="1"/>
  <c r="U337" i="1"/>
  <c r="U342" i="1"/>
  <c r="U257" i="1"/>
  <c r="U319" i="1"/>
  <c r="U189" i="1"/>
  <c r="U366" i="1"/>
  <c r="U138" i="1"/>
  <c r="U730" i="1"/>
  <c r="U353" i="1"/>
  <c r="U655" i="1"/>
  <c r="U425" i="1"/>
  <c r="U449" i="1"/>
  <c r="U656" i="1"/>
  <c r="U603" i="1"/>
  <c r="U368" i="1"/>
  <c r="U157" i="1"/>
  <c r="U588" i="1"/>
  <c r="U388" i="1"/>
  <c r="U731" i="1"/>
  <c r="U677" i="1"/>
  <c r="U50" i="1"/>
  <c r="U550" i="1"/>
  <c r="U314" i="1"/>
  <c r="U372" i="1"/>
  <c r="U729" i="1"/>
  <c r="U716" i="1"/>
  <c r="U735" i="1"/>
  <c r="U692" i="1"/>
  <c r="T17" i="1"/>
  <c r="T37" i="1"/>
  <c r="T56" i="1"/>
  <c r="T78" i="1"/>
  <c r="T93" i="1"/>
  <c r="T187" i="1"/>
  <c r="T203" i="1"/>
  <c r="U203" i="1" s="1"/>
  <c r="T269" i="1"/>
  <c r="U269" i="1" s="1"/>
  <c r="T499" i="1"/>
  <c r="T525" i="1"/>
  <c r="U525" i="1" s="1"/>
  <c r="T555" i="1"/>
  <c r="T563" i="1"/>
  <c r="T592" i="1"/>
  <c r="U592" i="1" s="1"/>
  <c r="T723" i="1"/>
  <c r="T20" i="1"/>
  <c r="U20" i="1" s="1"/>
  <c r="T38" i="1"/>
  <c r="T57" i="1"/>
  <c r="T81" i="1"/>
  <c r="T98" i="1"/>
  <c r="T193" i="1"/>
  <c r="U193" i="1" s="1"/>
  <c r="T204" i="1"/>
  <c r="T270" i="1"/>
  <c r="T501" i="1"/>
  <c r="U501" i="1" s="1"/>
  <c r="T532" i="1"/>
  <c r="T556" i="1"/>
  <c r="T564" i="1"/>
  <c r="U564" i="1" s="1"/>
  <c r="T596" i="1"/>
  <c r="U596" i="1" s="1"/>
  <c r="T727" i="1"/>
  <c r="U727" i="1" s="1"/>
  <c r="T7" i="1"/>
  <c r="T21" i="1"/>
  <c r="T39" i="1"/>
  <c r="T59" i="1"/>
  <c r="T86" i="1"/>
  <c r="U86" i="1" s="1"/>
  <c r="T99" i="1"/>
  <c r="T196" i="1"/>
  <c r="T206" i="1"/>
  <c r="T277" i="1"/>
  <c r="U277" i="1" s="1"/>
  <c r="T503" i="1"/>
  <c r="T534" i="1"/>
  <c r="T557" i="1"/>
  <c r="T565" i="1"/>
  <c r="T612" i="1"/>
  <c r="T8" i="1"/>
  <c r="T23" i="1"/>
  <c r="T40" i="1"/>
  <c r="U40" i="1" s="1"/>
  <c r="T60" i="1"/>
  <c r="T87" i="1"/>
  <c r="T100" i="1"/>
  <c r="U100" i="1" s="1"/>
  <c r="T197" i="1"/>
  <c r="U197" i="1" s="1"/>
  <c r="T207" i="1"/>
  <c r="U207" i="1" s="1"/>
  <c r="T285" i="1"/>
  <c r="U285" i="1" s="1"/>
  <c r="T504" i="1"/>
  <c r="U504" i="1" s="1"/>
  <c r="T535" i="1"/>
  <c r="U535" i="1" s="1"/>
  <c r="T558" i="1"/>
  <c r="U558" i="1" s="1"/>
  <c r="T566" i="1"/>
  <c r="U566" i="1" s="1"/>
  <c r="T613" i="1"/>
  <c r="T9" i="1"/>
  <c r="U9" i="1" s="1"/>
  <c r="T31" i="1"/>
  <c r="U31" i="1" s="1"/>
  <c r="T46" i="1"/>
  <c r="T61" i="1"/>
  <c r="T88" i="1"/>
  <c r="T101" i="1"/>
  <c r="T198" i="1"/>
  <c r="T209" i="1"/>
  <c r="T294" i="1"/>
  <c r="T518" i="1"/>
  <c r="U518" i="1" s="1"/>
  <c r="T536" i="1"/>
  <c r="U536" i="1" s="1"/>
  <c r="T559" i="1"/>
  <c r="U559" i="1" s="1"/>
  <c r="T567" i="1"/>
  <c r="U567" i="1" s="1"/>
  <c r="T675" i="1"/>
  <c r="T10" i="1"/>
  <c r="T32" i="1"/>
  <c r="T47" i="1"/>
  <c r="T63" i="1"/>
  <c r="T89" i="1"/>
  <c r="T168" i="1"/>
  <c r="T199" i="1"/>
  <c r="T211" i="1"/>
  <c r="T324" i="1"/>
  <c r="U324" i="1" s="1"/>
  <c r="T519" i="1"/>
  <c r="T540" i="1"/>
  <c r="U540" i="1" s="1"/>
  <c r="T560" i="1"/>
  <c r="U560" i="1" s="1"/>
  <c r="T569" i="1"/>
  <c r="T691" i="1"/>
  <c r="T11" i="1"/>
  <c r="T35" i="1"/>
  <c r="T48" i="1"/>
  <c r="T67" i="1"/>
  <c r="T90" i="1"/>
  <c r="T176" i="1"/>
  <c r="T200" i="1"/>
  <c r="U200" i="1" s="1"/>
  <c r="T263" i="1"/>
  <c r="T330" i="1"/>
  <c r="T522" i="1"/>
  <c r="T543" i="1"/>
  <c r="U543" i="1" s="1"/>
  <c r="T561" i="1"/>
  <c r="T570" i="1"/>
  <c r="T703" i="1"/>
  <c r="T12" i="1"/>
  <c r="T36" i="1"/>
  <c r="T51" i="1"/>
  <c r="U51" i="1" s="1"/>
  <c r="T68" i="1"/>
  <c r="U68" i="1" s="1"/>
  <c r="T92" i="1"/>
  <c r="T186" i="1"/>
  <c r="U186" i="1" s="1"/>
  <c r="T201" i="1"/>
  <c r="U201" i="1" s="1"/>
  <c r="T264" i="1"/>
  <c r="T408" i="1"/>
  <c r="T523" i="1"/>
  <c r="T544" i="1"/>
  <c r="T562" i="1"/>
  <c r="T579" i="1"/>
  <c r="T720" i="1"/>
  <c r="K5" i="1"/>
  <c r="K13" i="1"/>
  <c r="K14" i="1"/>
  <c r="K18" i="1"/>
  <c r="K19" i="1"/>
  <c r="K22" i="1"/>
  <c r="K24" i="1"/>
  <c r="K25" i="1"/>
  <c r="K26" i="1"/>
  <c r="K27" i="1"/>
  <c r="K28" i="1"/>
  <c r="K29" i="1"/>
  <c r="K30" i="1"/>
  <c r="K41" i="1"/>
  <c r="K42" i="1"/>
  <c r="K43" i="1"/>
  <c r="K45" i="1"/>
  <c r="K49" i="1"/>
  <c r="K52" i="1"/>
  <c r="K53" i="1"/>
  <c r="K54" i="1"/>
  <c r="K55" i="1"/>
  <c r="K62" i="1"/>
  <c r="K64" i="1"/>
  <c r="K65" i="1"/>
  <c r="K69" i="1"/>
  <c r="K70" i="1"/>
  <c r="K74" i="1"/>
  <c r="K75" i="1"/>
  <c r="K76" i="1"/>
  <c r="K77" i="1"/>
  <c r="K79" i="1"/>
  <c r="K80" i="1"/>
  <c r="K82" i="1"/>
  <c r="K83" i="1"/>
  <c r="K85" i="1"/>
  <c r="K91" i="1"/>
  <c r="K94" i="1"/>
  <c r="K95" i="1"/>
  <c r="K97" i="1"/>
  <c r="K102" i="1"/>
  <c r="K103" i="1"/>
  <c r="K104" i="1"/>
  <c r="K105" i="1"/>
  <c r="K106" i="1"/>
  <c r="K107" i="1"/>
  <c r="K108" i="1"/>
  <c r="K110" i="1"/>
  <c r="K111" i="1"/>
  <c r="K112" i="1"/>
  <c r="K113" i="1"/>
  <c r="K115" i="1"/>
  <c r="K116" i="1"/>
  <c r="K119" i="1"/>
  <c r="K120" i="1"/>
  <c r="K122" i="1"/>
  <c r="K124" i="1"/>
  <c r="K125" i="1"/>
  <c r="K126" i="1"/>
  <c r="K132" i="1"/>
  <c r="K140" i="1"/>
  <c r="K147" i="1"/>
  <c r="K158" i="1"/>
  <c r="K159" i="1"/>
  <c r="K160" i="1"/>
  <c r="K166" i="1"/>
  <c r="K169" i="1"/>
  <c r="K170" i="1"/>
  <c r="K171" i="1"/>
  <c r="K172" i="1"/>
  <c r="K173" i="1"/>
  <c r="K174" i="1"/>
  <c r="K175" i="1"/>
  <c r="K177" i="1"/>
  <c r="K178" i="1"/>
  <c r="K181" i="1"/>
  <c r="K188" i="1"/>
  <c r="K191" i="1"/>
  <c r="K195" i="1"/>
  <c r="K202" i="1"/>
  <c r="K210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4" i="1"/>
  <c r="K245" i="1"/>
  <c r="K246" i="1"/>
  <c r="K247" i="1"/>
  <c r="K248" i="1"/>
  <c r="K250" i="1"/>
  <c r="K253" i="1"/>
  <c r="K254" i="1"/>
  <c r="K259" i="1"/>
  <c r="K262" i="1"/>
  <c r="K266" i="1"/>
  <c r="K267" i="1"/>
  <c r="K268" i="1"/>
  <c r="K271" i="1"/>
  <c r="K272" i="1"/>
  <c r="K273" i="1"/>
  <c r="K275" i="1"/>
  <c r="K278" i="1"/>
  <c r="K279" i="1"/>
  <c r="K280" i="1"/>
  <c r="K281" i="1"/>
  <c r="K282" i="1"/>
  <c r="K283" i="1"/>
  <c r="K284" i="1"/>
  <c r="K286" i="1"/>
  <c r="K288" i="1"/>
  <c r="K289" i="1"/>
  <c r="K290" i="1"/>
  <c r="K291" i="1"/>
  <c r="K292" i="1"/>
  <c r="K293" i="1"/>
  <c r="K295" i="1"/>
  <c r="K296" i="1"/>
  <c r="K297" i="1"/>
  <c r="K298" i="1"/>
  <c r="K300" i="1"/>
  <c r="K301" i="1"/>
  <c r="K303" i="1"/>
  <c r="K305" i="1"/>
  <c r="K307" i="1"/>
  <c r="K309" i="1"/>
  <c r="K310" i="1"/>
  <c r="K311" i="1"/>
  <c r="K313" i="1"/>
  <c r="K315" i="1"/>
  <c r="K316" i="1"/>
  <c r="K318" i="1"/>
  <c r="K320" i="1"/>
  <c r="K321" i="1"/>
  <c r="K322" i="1"/>
  <c r="K323" i="1"/>
  <c r="K325" i="1"/>
  <c r="K326" i="1"/>
  <c r="K328" i="1"/>
  <c r="K329" i="1"/>
  <c r="K331" i="1"/>
  <c r="K333" i="1"/>
  <c r="K335" i="1"/>
  <c r="K338" i="1"/>
  <c r="K339" i="1"/>
  <c r="K341" i="1"/>
  <c r="K348" i="1"/>
  <c r="K349" i="1"/>
  <c r="K350" i="1"/>
  <c r="K351" i="1"/>
  <c r="K352" i="1"/>
  <c r="K370" i="1"/>
  <c r="K373" i="1"/>
  <c r="K374" i="1"/>
  <c r="K376" i="1"/>
  <c r="K377" i="1"/>
  <c r="K378" i="1"/>
  <c r="K381" i="1"/>
  <c r="K385" i="1"/>
  <c r="K387" i="1"/>
  <c r="K391" i="1"/>
  <c r="K392" i="1"/>
  <c r="K393" i="1"/>
  <c r="K394" i="1"/>
  <c r="K395" i="1"/>
  <c r="K396" i="1"/>
  <c r="K397" i="1"/>
  <c r="K398" i="1"/>
  <c r="K399" i="1"/>
  <c r="K400" i="1"/>
  <c r="K404" i="1"/>
  <c r="K406" i="1"/>
  <c r="K407" i="1"/>
  <c r="K409" i="1"/>
  <c r="K412" i="1"/>
  <c r="K413" i="1"/>
  <c r="K414" i="1"/>
  <c r="K415" i="1"/>
  <c r="K417" i="1"/>
  <c r="K419" i="1"/>
  <c r="K420" i="1"/>
  <c r="K421" i="1"/>
  <c r="K422" i="1"/>
  <c r="K423" i="1"/>
  <c r="K426" i="1"/>
  <c r="K430" i="1"/>
  <c r="K431" i="1"/>
  <c r="K433" i="1"/>
  <c r="K437" i="1"/>
  <c r="K443" i="1"/>
  <c r="K445" i="1"/>
  <c r="K446" i="1"/>
  <c r="K447" i="1"/>
  <c r="K448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6" i="1"/>
  <c r="K497" i="1"/>
  <c r="K498" i="1"/>
  <c r="K500" i="1"/>
  <c r="K505" i="1"/>
  <c r="K509" i="1"/>
  <c r="K511" i="1"/>
  <c r="K517" i="1"/>
  <c r="K521" i="1"/>
  <c r="K526" i="1"/>
  <c r="K545" i="1"/>
  <c r="K546" i="1"/>
  <c r="K547" i="1"/>
  <c r="K548" i="1"/>
  <c r="K549" i="1"/>
  <c r="K551" i="1"/>
  <c r="K554" i="1"/>
  <c r="K571" i="1"/>
  <c r="K572" i="1"/>
  <c r="K573" i="1"/>
  <c r="K574" i="1"/>
  <c r="K575" i="1"/>
  <c r="K576" i="1"/>
  <c r="K577" i="1"/>
  <c r="K578" i="1"/>
  <c r="K580" i="1"/>
  <c r="K582" i="1"/>
  <c r="K583" i="1"/>
  <c r="K584" i="1"/>
  <c r="K585" i="1"/>
  <c r="K587" i="1"/>
  <c r="K589" i="1"/>
  <c r="K591" i="1"/>
  <c r="K593" i="1"/>
  <c r="K595" i="1"/>
  <c r="K598" i="1"/>
  <c r="K599" i="1"/>
  <c r="K600" i="1"/>
  <c r="K601" i="1"/>
  <c r="K606" i="1"/>
  <c r="K609" i="1"/>
  <c r="K610" i="1"/>
  <c r="K616" i="1"/>
  <c r="K618" i="1"/>
  <c r="K619" i="1"/>
  <c r="K620" i="1"/>
  <c r="K623" i="1"/>
  <c r="K624" i="1"/>
  <c r="K625" i="1"/>
  <c r="K626" i="1"/>
  <c r="K627" i="1"/>
  <c r="K628" i="1"/>
  <c r="K629" i="1"/>
  <c r="K633" i="1"/>
  <c r="K640" i="1"/>
  <c r="K641" i="1"/>
  <c r="K647" i="1"/>
  <c r="K653" i="1"/>
  <c r="K658" i="1"/>
  <c r="K659" i="1"/>
  <c r="K660" i="1"/>
  <c r="K662" i="1"/>
  <c r="K663" i="1"/>
  <c r="K664" i="1"/>
  <c r="K665" i="1"/>
  <c r="K667" i="1"/>
  <c r="K668" i="1"/>
  <c r="K669" i="1"/>
  <c r="K671" i="1"/>
  <c r="K672" i="1"/>
  <c r="K673" i="1"/>
  <c r="K674" i="1"/>
  <c r="K676" i="1"/>
  <c r="K681" i="1"/>
  <c r="K684" i="1"/>
  <c r="K685" i="1"/>
  <c r="K687" i="1"/>
  <c r="K688" i="1"/>
  <c r="K689" i="1"/>
  <c r="K695" i="1"/>
  <c r="K697" i="1"/>
  <c r="K701" i="1"/>
  <c r="K706" i="1"/>
  <c r="K707" i="1"/>
  <c r="K711" i="1"/>
  <c r="K712" i="1"/>
  <c r="K713" i="1"/>
  <c r="K714" i="1"/>
  <c r="K715" i="1"/>
  <c r="K717" i="1"/>
  <c r="K718" i="1"/>
  <c r="K724" i="1"/>
  <c r="K726" i="1"/>
  <c r="K733" i="1"/>
  <c r="K738" i="1"/>
  <c r="K740" i="1"/>
  <c r="K741" i="1"/>
  <c r="K743" i="1"/>
  <c r="K744" i="1"/>
  <c r="K745" i="1"/>
  <c r="K746" i="1"/>
  <c r="K747" i="1"/>
  <c r="K749" i="1"/>
  <c r="U37" i="1" l="1"/>
  <c r="U264" i="1"/>
  <c r="U176" i="1"/>
  <c r="U330" i="1"/>
  <c r="U556" i="1"/>
  <c r="U46" i="1"/>
  <c r="U263" i="1"/>
  <c r="W263" i="1"/>
  <c r="U61" i="1"/>
  <c r="W61" i="1"/>
  <c r="U63" i="1"/>
  <c r="U99" i="1"/>
  <c r="U562" i="1"/>
  <c r="U87" i="1"/>
  <c r="U48" i="1"/>
  <c r="U579" i="1"/>
  <c r="U499" i="1"/>
  <c r="U92" i="1"/>
  <c r="U36" i="1"/>
  <c r="U89" i="1"/>
  <c r="U8" i="1"/>
  <c r="U204" i="1"/>
  <c r="U32" i="1"/>
  <c r="U612" i="1"/>
  <c r="U17" i="1"/>
  <c r="U90" i="1"/>
  <c r="U101" i="1"/>
  <c r="U206" i="1"/>
  <c r="U720" i="1"/>
  <c r="U88" i="1"/>
  <c r="U532" i="1"/>
  <c r="U703" i="1"/>
  <c r="U555" i="1"/>
  <c r="U569" i="1"/>
  <c r="U675" i="1"/>
  <c r="U503" i="1"/>
  <c r="U522" i="1"/>
  <c r="U723" i="1"/>
  <c r="U60" i="1"/>
  <c r="U196" i="1"/>
  <c r="U270" i="1"/>
  <c r="U21" i="1"/>
  <c r="U187" i="1"/>
  <c r="U211" i="1"/>
  <c r="U98" i="1"/>
  <c r="U11" i="1"/>
  <c r="U59" i="1"/>
  <c r="U93" i="1"/>
  <c r="U544" i="1"/>
  <c r="U12" i="1"/>
  <c r="U67" i="1"/>
  <c r="U199" i="1"/>
  <c r="U565" i="1"/>
  <c r="U81" i="1"/>
  <c r="U23" i="1"/>
  <c r="U519" i="1"/>
  <c r="U78" i="1"/>
  <c r="U35" i="1"/>
  <c r="U557" i="1"/>
  <c r="U294" i="1"/>
  <c r="U39" i="1"/>
  <c r="U523" i="1"/>
  <c r="U570" i="1"/>
  <c r="U47" i="1"/>
  <c r="U209" i="1"/>
  <c r="U57" i="1"/>
  <c r="U168" i="1"/>
  <c r="U613" i="1"/>
  <c r="U7" i="1"/>
  <c r="U56" i="1"/>
  <c r="U563" i="1"/>
  <c r="U408" i="1"/>
  <c r="U561" i="1"/>
  <c r="U691" i="1"/>
  <c r="U10" i="1"/>
  <c r="U198" i="1"/>
  <c r="U534" i="1"/>
  <c r="U38" i="1"/>
  <c r="L740" i="1"/>
  <c r="N740" i="1" s="1"/>
  <c r="M628" i="1"/>
  <c r="O628" i="1" s="1"/>
  <c r="S628" i="1" s="1"/>
  <c r="M348" i="1"/>
  <c r="O348" i="1" s="1"/>
  <c r="S348" i="1" s="1"/>
  <c r="M52" i="1"/>
  <c r="O52" i="1" s="1"/>
  <c r="S52" i="1" s="1"/>
  <c r="M724" i="1"/>
  <c r="O724" i="1" s="1"/>
  <c r="S724" i="1" s="1"/>
  <c r="M404" i="1"/>
  <c r="O404" i="1" s="1"/>
  <c r="S404" i="1" s="1"/>
  <c r="M244" i="1"/>
  <c r="O244" i="1" s="1"/>
  <c r="S244" i="1" s="1"/>
  <c r="M707" i="1"/>
  <c r="O707" i="1" s="1"/>
  <c r="S707" i="1" s="1"/>
  <c r="M659" i="1"/>
  <c r="O659" i="1" s="1"/>
  <c r="S659" i="1" s="1"/>
  <c r="M627" i="1"/>
  <c r="O627" i="1" s="1"/>
  <c r="S627" i="1" s="1"/>
  <c r="L619" i="1"/>
  <c r="N619" i="1" s="1"/>
  <c r="M595" i="1"/>
  <c r="O595" i="1" s="1"/>
  <c r="S595" i="1" s="1"/>
  <c r="M587" i="1"/>
  <c r="O587" i="1" s="1"/>
  <c r="S587" i="1" s="1"/>
  <c r="L547" i="1"/>
  <c r="N547" i="1" s="1"/>
  <c r="L491" i="1"/>
  <c r="N491" i="1" s="1"/>
  <c r="L483" i="1"/>
  <c r="N483" i="1" s="1"/>
  <c r="L475" i="1"/>
  <c r="N475" i="1" s="1"/>
  <c r="L467" i="1"/>
  <c r="N467" i="1" s="1"/>
  <c r="L459" i="1"/>
  <c r="N459" i="1" s="1"/>
  <c r="L451" i="1"/>
  <c r="N451" i="1" s="1"/>
  <c r="M443" i="1"/>
  <c r="O443" i="1" s="1"/>
  <c r="S443" i="1" s="1"/>
  <c r="L419" i="1"/>
  <c r="N419" i="1" s="1"/>
  <c r="M387" i="1"/>
  <c r="O387" i="1" s="1"/>
  <c r="S387" i="1" s="1"/>
  <c r="M323" i="1"/>
  <c r="O323" i="1" s="1"/>
  <c r="S323" i="1" s="1"/>
  <c r="M315" i="1"/>
  <c r="O315" i="1" s="1"/>
  <c r="S315" i="1" s="1"/>
  <c r="M291" i="1"/>
  <c r="O291" i="1" s="1"/>
  <c r="S291" i="1" s="1"/>
  <c r="L283" i="1"/>
  <c r="N283" i="1" s="1"/>
  <c r="M275" i="1"/>
  <c r="O275" i="1" s="1"/>
  <c r="M259" i="1"/>
  <c r="O259" i="1" s="1"/>
  <c r="S259" i="1" s="1"/>
  <c r="L235" i="1"/>
  <c r="N235" i="1" s="1"/>
  <c r="L227" i="1"/>
  <c r="N227" i="1" s="1"/>
  <c r="L219" i="1"/>
  <c r="N219" i="1" s="1"/>
  <c r="M195" i="1"/>
  <c r="O195" i="1" s="1"/>
  <c r="S195" i="1" s="1"/>
  <c r="L171" i="1"/>
  <c r="N171" i="1" s="1"/>
  <c r="M115" i="1"/>
  <c r="O115" i="1" s="1"/>
  <c r="S115" i="1" s="1"/>
  <c r="M107" i="1"/>
  <c r="O107" i="1" s="1"/>
  <c r="S107" i="1" s="1"/>
  <c r="L91" i="1"/>
  <c r="N91" i="1" s="1"/>
  <c r="M83" i="1"/>
  <c r="O83" i="1" s="1"/>
  <c r="S83" i="1" s="1"/>
  <c r="L75" i="1"/>
  <c r="N75" i="1" s="1"/>
  <c r="L43" i="1"/>
  <c r="N43" i="1" s="1"/>
  <c r="M27" i="1"/>
  <c r="O27" i="1" s="1"/>
  <c r="S27" i="1" s="1"/>
  <c r="L19" i="1"/>
  <c r="N19" i="1" s="1"/>
  <c r="M396" i="1"/>
  <c r="O396" i="1" s="1"/>
  <c r="M236" i="1"/>
  <c r="O236" i="1" s="1"/>
  <c r="S236" i="1" s="1"/>
  <c r="M132" i="1"/>
  <c r="O132" i="1" s="1"/>
  <c r="S132" i="1" s="1"/>
  <c r="M28" i="1"/>
  <c r="O28" i="1" s="1"/>
  <c r="S28" i="1" s="1"/>
  <c r="M738" i="1"/>
  <c r="O738" i="1" s="1"/>
  <c r="S738" i="1" s="1"/>
  <c r="L714" i="1"/>
  <c r="N714" i="1" s="1"/>
  <c r="L674" i="1"/>
  <c r="N674" i="1" s="1"/>
  <c r="M658" i="1"/>
  <c r="O658" i="1" s="1"/>
  <c r="S658" i="1" s="1"/>
  <c r="M618" i="1"/>
  <c r="O618" i="1" s="1"/>
  <c r="S618" i="1" s="1"/>
  <c r="M578" i="1"/>
  <c r="O578" i="1" s="1"/>
  <c r="S578" i="1" s="1"/>
  <c r="M554" i="1"/>
  <c r="O554" i="1" s="1"/>
  <c r="S554" i="1" s="1"/>
  <c r="M546" i="1"/>
  <c r="O546" i="1" s="1"/>
  <c r="S546" i="1" s="1"/>
  <c r="M498" i="1"/>
  <c r="O498" i="1" s="1"/>
  <c r="M490" i="1"/>
  <c r="O490" i="1" s="1"/>
  <c r="M482" i="1"/>
  <c r="O482" i="1" s="1"/>
  <c r="S482" i="1" s="1"/>
  <c r="M474" i="1"/>
  <c r="O474" i="1" s="1"/>
  <c r="S474" i="1" s="1"/>
  <c r="M466" i="1"/>
  <c r="O466" i="1" s="1"/>
  <c r="M458" i="1"/>
  <c r="O458" i="1" s="1"/>
  <c r="S458" i="1" s="1"/>
  <c r="M450" i="1"/>
  <c r="O450" i="1" s="1"/>
  <c r="S450" i="1" s="1"/>
  <c r="L394" i="1"/>
  <c r="N394" i="1" s="1"/>
  <c r="M370" i="1"/>
  <c r="O370" i="1" s="1"/>
  <c r="S370" i="1" s="1"/>
  <c r="M338" i="1"/>
  <c r="O338" i="1" s="1"/>
  <c r="S338" i="1" s="1"/>
  <c r="L322" i="1"/>
  <c r="N322" i="1" s="1"/>
  <c r="M298" i="1"/>
  <c r="O298" i="1" s="1"/>
  <c r="S298" i="1" s="1"/>
  <c r="M282" i="1"/>
  <c r="O282" i="1" s="1"/>
  <c r="S282" i="1" s="1"/>
  <c r="M266" i="1"/>
  <c r="O266" i="1" s="1"/>
  <c r="S266" i="1" s="1"/>
  <c r="M250" i="1"/>
  <c r="O250" i="1" s="1"/>
  <c r="S250" i="1" s="1"/>
  <c r="M234" i="1"/>
  <c r="O234" i="1" s="1"/>
  <c r="S234" i="1" s="1"/>
  <c r="M226" i="1"/>
  <c r="O226" i="1" s="1"/>
  <c r="S226" i="1" s="1"/>
  <c r="M210" i="1"/>
  <c r="O210" i="1" s="1"/>
  <c r="S210" i="1" s="1"/>
  <c r="L202" i="1"/>
  <c r="N202" i="1" s="1"/>
  <c r="M178" i="1"/>
  <c r="O178" i="1" s="1"/>
  <c r="S178" i="1" s="1"/>
  <c r="M170" i="1"/>
  <c r="O170" i="1" s="1"/>
  <c r="S170" i="1" s="1"/>
  <c r="L122" i="1"/>
  <c r="N122" i="1" s="1"/>
  <c r="M106" i="1"/>
  <c r="O106" i="1" s="1"/>
  <c r="S106" i="1" s="1"/>
  <c r="M82" i="1"/>
  <c r="O82" i="1" s="1"/>
  <c r="S82" i="1" s="1"/>
  <c r="M74" i="1"/>
  <c r="O74" i="1" s="1"/>
  <c r="S74" i="1" s="1"/>
  <c r="M42" i="1"/>
  <c r="O42" i="1" s="1"/>
  <c r="S42" i="1" s="1"/>
  <c r="M26" i="1"/>
  <c r="O26" i="1" s="1"/>
  <c r="S26" i="1" s="1"/>
  <c r="M18" i="1"/>
  <c r="O18" i="1" s="1"/>
  <c r="S18" i="1" s="1"/>
  <c r="L660" i="1"/>
  <c r="N660" i="1" s="1"/>
  <c r="L412" i="1"/>
  <c r="N412" i="1" s="1"/>
  <c r="L188" i="1"/>
  <c r="N188" i="1" s="1"/>
  <c r="M116" i="1"/>
  <c r="O116" i="1" s="1"/>
  <c r="S116" i="1" s="1"/>
  <c r="M689" i="1"/>
  <c r="O689" i="1" s="1"/>
  <c r="S689" i="1" s="1"/>
  <c r="M673" i="1"/>
  <c r="O673" i="1" s="1"/>
  <c r="S673" i="1" s="1"/>
  <c r="M665" i="1"/>
  <c r="O665" i="1" s="1"/>
  <c r="S665" i="1" s="1"/>
  <c r="L641" i="1"/>
  <c r="N641" i="1" s="1"/>
  <c r="M625" i="1"/>
  <c r="O625" i="1" s="1"/>
  <c r="S625" i="1" s="1"/>
  <c r="M609" i="1"/>
  <c r="O609" i="1" s="1"/>
  <c r="S609" i="1" s="1"/>
  <c r="M601" i="1"/>
  <c r="O601" i="1" s="1"/>
  <c r="S601" i="1" s="1"/>
  <c r="L577" i="1"/>
  <c r="N577" i="1" s="1"/>
  <c r="M545" i="1"/>
  <c r="O545" i="1" s="1"/>
  <c r="S545" i="1" s="1"/>
  <c r="M521" i="1"/>
  <c r="O521" i="1" s="1"/>
  <c r="S521" i="1" s="1"/>
  <c r="L505" i="1"/>
  <c r="N505" i="1" s="1"/>
  <c r="M489" i="1"/>
  <c r="O489" i="1" s="1"/>
  <c r="S489" i="1" s="1"/>
  <c r="M481" i="1"/>
  <c r="O481" i="1" s="1"/>
  <c r="S481" i="1" s="1"/>
  <c r="M473" i="1"/>
  <c r="O473" i="1" s="1"/>
  <c r="S473" i="1" s="1"/>
  <c r="M465" i="1"/>
  <c r="O465" i="1" s="1"/>
  <c r="S465" i="1" s="1"/>
  <c r="M457" i="1"/>
  <c r="O457" i="1" s="1"/>
  <c r="S457" i="1" s="1"/>
  <c r="L433" i="1"/>
  <c r="N433" i="1" s="1"/>
  <c r="M417" i="1"/>
  <c r="O417" i="1" s="1"/>
  <c r="M409" i="1"/>
  <c r="O409" i="1" s="1"/>
  <c r="S409" i="1" s="1"/>
  <c r="M393" i="1"/>
  <c r="O393" i="1" s="1"/>
  <c r="S393" i="1" s="1"/>
  <c r="L385" i="1"/>
  <c r="N385" i="1" s="1"/>
  <c r="L377" i="1"/>
  <c r="N377" i="1" s="1"/>
  <c r="L329" i="1"/>
  <c r="N329" i="1" s="1"/>
  <c r="M321" i="1"/>
  <c r="O321" i="1" s="1"/>
  <c r="L305" i="1"/>
  <c r="N305" i="1" s="1"/>
  <c r="L297" i="1"/>
  <c r="N297" i="1" s="1"/>
  <c r="M289" i="1"/>
  <c r="O289" i="1" s="1"/>
  <c r="S289" i="1" s="1"/>
  <c r="M281" i="1"/>
  <c r="O281" i="1" s="1"/>
  <c r="S281" i="1" s="1"/>
  <c r="L241" i="1"/>
  <c r="N241" i="1" s="1"/>
  <c r="M217" i="1"/>
  <c r="O217" i="1" s="1"/>
  <c r="M169" i="1"/>
  <c r="O169" i="1" s="1"/>
  <c r="S169" i="1" s="1"/>
  <c r="M113" i="1"/>
  <c r="O113" i="1" s="1"/>
  <c r="S113" i="1" s="1"/>
  <c r="M105" i="1"/>
  <c r="O105" i="1" s="1"/>
  <c r="S105" i="1" s="1"/>
  <c r="L97" i="1"/>
  <c r="N97" i="1" s="1"/>
  <c r="M65" i="1"/>
  <c r="O65" i="1" s="1"/>
  <c r="S65" i="1" s="1"/>
  <c r="M49" i="1"/>
  <c r="O49" i="1" s="1"/>
  <c r="S49" i="1" s="1"/>
  <c r="M41" i="1"/>
  <c r="O41" i="1" s="1"/>
  <c r="L25" i="1"/>
  <c r="N25" i="1" s="1"/>
  <c r="M316" i="1"/>
  <c r="O316" i="1" s="1"/>
  <c r="S316" i="1" s="1"/>
  <c r="M124" i="1"/>
  <c r="O124" i="1" s="1"/>
  <c r="S124" i="1" s="1"/>
  <c r="L664" i="1"/>
  <c r="N664" i="1" s="1"/>
  <c r="M640" i="1"/>
  <c r="O640" i="1" s="1"/>
  <c r="S640" i="1" s="1"/>
  <c r="L624" i="1"/>
  <c r="N624" i="1" s="1"/>
  <c r="M616" i="1"/>
  <c r="O616" i="1" s="1"/>
  <c r="S616" i="1" s="1"/>
  <c r="L584" i="1"/>
  <c r="N584" i="1" s="1"/>
  <c r="M576" i="1"/>
  <c r="O576" i="1" s="1"/>
  <c r="S576" i="1" s="1"/>
  <c r="M496" i="1"/>
  <c r="O496" i="1" s="1"/>
  <c r="S496" i="1" s="1"/>
  <c r="M448" i="1"/>
  <c r="O448" i="1" s="1"/>
  <c r="S448" i="1" s="1"/>
  <c r="M400" i="1"/>
  <c r="O400" i="1" s="1"/>
  <c r="S400" i="1" s="1"/>
  <c r="M392" i="1"/>
  <c r="O392" i="1" s="1"/>
  <c r="S392" i="1" s="1"/>
  <c r="M376" i="1"/>
  <c r="O376" i="1" s="1"/>
  <c r="S376" i="1" s="1"/>
  <c r="L352" i="1"/>
  <c r="N352" i="1" s="1"/>
  <c r="M328" i="1"/>
  <c r="O328" i="1" s="1"/>
  <c r="S328" i="1" s="1"/>
  <c r="M296" i="1"/>
  <c r="O296" i="1" s="1"/>
  <c r="S296" i="1" s="1"/>
  <c r="L288" i="1"/>
  <c r="N288" i="1" s="1"/>
  <c r="L272" i="1"/>
  <c r="N272" i="1" s="1"/>
  <c r="M248" i="1"/>
  <c r="O248" i="1" s="1"/>
  <c r="S248" i="1" s="1"/>
  <c r="L232" i="1"/>
  <c r="N232" i="1" s="1"/>
  <c r="L224" i="1"/>
  <c r="N224" i="1" s="1"/>
  <c r="M160" i="1"/>
  <c r="O160" i="1" s="1"/>
  <c r="S160" i="1" s="1"/>
  <c r="M120" i="1"/>
  <c r="O120" i="1" s="1"/>
  <c r="S120" i="1" s="1"/>
  <c r="M112" i="1"/>
  <c r="O112" i="1" s="1"/>
  <c r="S112" i="1" s="1"/>
  <c r="M104" i="1"/>
  <c r="O104" i="1" s="1"/>
  <c r="S104" i="1" s="1"/>
  <c r="M80" i="1"/>
  <c r="O80" i="1" s="1"/>
  <c r="S80" i="1" s="1"/>
  <c r="M64" i="1"/>
  <c r="O64" i="1" s="1"/>
  <c r="S64" i="1" s="1"/>
  <c r="M24" i="1"/>
  <c r="O24" i="1" s="1"/>
  <c r="S24" i="1" s="1"/>
  <c r="M572" i="1"/>
  <c r="O572" i="1" s="1"/>
  <c r="M268" i="1"/>
  <c r="O268" i="1" s="1"/>
  <c r="S268" i="1" s="1"/>
  <c r="L140" i="1"/>
  <c r="N140" i="1" s="1"/>
  <c r="M713" i="1"/>
  <c r="O713" i="1" s="1"/>
  <c r="S713" i="1" s="1"/>
  <c r="L711" i="1"/>
  <c r="N711" i="1" s="1"/>
  <c r="L695" i="1"/>
  <c r="N695" i="1" s="1"/>
  <c r="L687" i="1"/>
  <c r="N687" i="1" s="1"/>
  <c r="L671" i="1"/>
  <c r="N671" i="1" s="1"/>
  <c r="M663" i="1"/>
  <c r="O663" i="1" s="1"/>
  <c r="S663" i="1" s="1"/>
  <c r="M647" i="1"/>
  <c r="O647" i="1" s="1"/>
  <c r="S647" i="1" s="1"/>
  <c r="M623" i="1"/>
  <c r="O623" i="1" s="1"/>
  <c r="S623" i="1" s="1"/>
  <c r="L599" i="1"/>
  <c r="N599" i="1" s="1"/>
  <c r="M591" i="1"/>
  <c r="O591" i="1" s="1"/>
  <c r="S591" i="1" s="1"/>
  <c r="M583" i="1"/>
  <c r="O583" i="1" s="1"/>
  <c r="S583" i="1" s="1"/>
  <c r="L551" i="1"/>
  <c r="N551" i="1" s="1"/>
  <c r="M511" i="1"/>
  <c r="O511" i="1" s="1"/>
  <c r="S511" i="1" s="1"/>
  <c r="M487" i="1"/>
  <c r="O487" i="1" s="1"/>
  <c r="S487" i="1" s="1"/>
  <c r="M479" i="1"/>
  <c r="O479" i="1" s="1"/>
  <c r="S479" i="1" s="1"/>
  <c r="M471" i="1"/>
  <c r="O471" i="1" s="1"/>
  <c r="S471" i="1" s="1"/>
  <c r="M463" i="1"/>
  <c r="O463" i="1" s="1"/>
  <c r="S463" i="1" s="1"/>
  <c r="M455" i="1"/>
  <c r="O455" i="1" s="1"/>
  <c r="S455" i="1" s="1"/>
  <c r="M431" i="1"/>
  <c r="O431" i="1" s="1"/>
  <c r="S431" i="1" s="1"/>
  <c r="M423" i="1"/>
  <c r="O423" i="1" s="1"/>
  <c r="S423" i="1" s="1"/>
  <c r="M415" i="1"/>
  <c r="O415" i="1" s="1"/>
  <c r="S415" i="1" s="1"/>
  <c r="M351" i="1"/>
  <c r="O351" i="1" s="1"/>
  <c r="S351" i="1" s="1"/>
  <c r="L335" i="1"/>
  <c r="N335" i="1" s="1"/>
  <c r="M311" i="1"/>
  <c r="O311" i="1" s="1"/>
  <c r="M303" i="1"/>
  <c r="O303" i="1" s="1"/>
  <c r="M279" i="1"/>
  <c r="O279" i="1" s="1"/>
  <c r="S279" i="1" s="1"/>
  <c r="M271" i="1"/>
  <c r="O271" i="1" s="1"/>
  <c r="M239" i="1"/>
  <c r="O239" i="1" s="1"/>
  <c r="S239" i="1" s="1"/>
  <c r="M231" i="1"/>
  <c r="O231" i="1" s="1"/>
  <c r="M223" i="1"/>
  <c r="O223" i="1" s="1"/>
  <c r="S223" i="1" s="1"/>
  <c r="L215" i="1"/>
  <c r="N215" i="1" s="1"/>
  <c r="M175" i="1"/>
  <c r="O175" i="1" s="1"/>
  <c r="S175" i="1" s="1"/>
  <c r="L159" i="1"/>
  <c r="N159" i="1" s="1"/>
  <c r="M119" i="1"/>
  <c r="O119" i="1" s="1"/>
  <c r="S119" i="1" s="1"/>
  <c r="M111" i="1"/>
  <c r="O111" i="1" s="1"/>
  <c r="S111" i="1" s="1"/>
  <c r="M103" i="1"/>
  <c r="O103" i="1" s="1"/>
  <c r="S103" i="1" s="1"/>
  <c r="M95" i="1"/>
  <c r="O95" i="1" s="1"/>
  <c r="L79" i="1"/>
  <c r="N79" i="1" s="1"/>
  <c r="M55" i="1"/>
  <c r="O55" i="1" s="1"/>
  <c r="S55" i="1" s="1"/>
  <c r="M220" i="1"/>
  <c r="O220" i="1" s="1"/>
  <c r="S220" i="1" s="1"/>
  <c r="M108" i="1"/>
  <c r="O108" i="1" s="1"/>
  <c r="S108" i="1" s="1"/>
  <c r="M745" i="1"/>
  <c r="O745" i="1" s="1"/>
  <c r="S745" i="1" s="1"/>
  <c r="L726" i="1"/>
  <c r="N726" i="1" s="1"/>
  <c r="L606" i="1"/>
  <c r="N606" i="1" s="1"/>
  <c r="M598" i="1"/>
  <c r="O598" i="1" s="1"/>
  <c r="S598" i="1" s="1"/>
  <c r="M582" i="1"/>
  <c r="O582" i="1" s="1"/>
  <c r="S582" i="1" s="1"/>
  <c r="L574" i="1"/>
  <c r="N574" i="1" s="1"/>
  <c r="L494" i="1"/>
  <c r="N494" i="1" s="1"/>
  <c r="L486" i="1"/>
  <c r="N486" i="1" s="1"/>
  <c r="L478" i="1"/>
  <c r="N478" i="1" s="1"/>
  <c r="L470" i="1"/>
  <c r="N470" i="1" s="1"/>
  <c r="L462" i="1"/>
  <c r="N462" i="1" s="1"/>
  <c r="L454" i="1"/>
  <c r="N454" i="1" s="1"/>
  <c r="M446" i="1"/>
  <c r="O446" i="1" s="1"/>
  <c r="S446" i="1" s="1"/>
  <c r="M430" i="1"/>
  <c r="O430" i="1" s="1"/>
  <c r="S430" i="1" s="1"/>
  <c r="L422" i="1"/>
  <c r="N422" i="1" s="1"/>
  <c r="L406" i="1"/>
  <c r="N406" i="1" s="1"/>
  <c r="M398" i="1"/>
  <c r="O398" i="1" s="1"/>
  <c r="S398" i="1" s="1"/>
  <c r="M374" i="1"/>
  <c r="O374" i="1" s="1"/>
  <c r="S374" i="1" s="1"/>
  <c r="M326" i="1"/>
  <c r="O326" i="1" s="1"/>
  <c r="L318" i="1"/>
  <c r="N318" i="1" s="1"/>
  <c r="L310" i="1"/>
  <c r="N310" i="1" s="1"/>
  <c r="M286" i="1"/>
  <c r="O286" i="1" s="1"/>
  <c r="S286" i="1" s="1"/>
  <c r="L278" i="1"/>
  <c r="N278" i="1" s="1"/>
  <c r="L262" i="1"/>
  <c r="N262" i="1" s="1"/>
  <c r="M246" i="1"/>
  <c r="O246" i="1" s="1"/>
  <c r="S246" i="1" s="1"/>
  <c r="M238" i="1"/>
  <c r="O238" i="1" s="1"/>
  <c r="S238" i="1" s="1"/>
  <c r="M230" i="1"/>
  <c r="O230" i="1" s="1"/>
  <c r="S230" i="1" s="1"/>
  <c r="M222" i="1"/>
  <c r="O222" i="1" s="1"/>
  <c r="S222" i="1" s="1"/>
  <c r="M214" i="1"/>
  <c r="O214" i="1" s="1"/>
  <c r="S214" i="1" s="1"/>
  <c r="L174" i="1"/>
  <c r="N174" i="1" s="1"/>
  <c r="M158" i="1"/>
  <c r="O158" i="1" s="1"/>
  <c r="S158" i="1" s="1"/>
  <c r="M126" i="1"/>
  <c r="O126" i="1" s="1"/>
  <c r="S126" i="1" s="1"/>
  <c r="L110" i="1"/>
  <c r="N110" i="1" s="1"/>
  <c r="M102" i="1"/>
  <c r="O102" i="1" s="1"/>
  <c r="S102" i="1" s="1"/>
  <c r="M94" i="1"/>
  <c r="O94" i="1" s="1"/>
  <c r="S94" i="1" s="1"/>
  <c r="M70" i="1"/>
  <c r="O70" i="1" s="1"/>
  <c r="S70" i="1" s="1"/>
  <c r="M62" i="1"/>
  <c r="O62" i="1" s="1"/>
  <c r="S62" i="1" s="1"/>
  <c r="M54" i="1"/>
  <c r="O54" i="1" s="1"/>
  <c r="S54" i="1" s="1"/>
  <c r="M30" i="1"/>
  <c r="O30" i="1" s="1"/>
  <c r="S30" i="1" s="1"/>
  <c r="M22" i="1"/>
  <c r="O22" i="1" s="1"/>
  <c r="M14" i="1"/>
  <c r="O14" i="1" s="1"/>
  <c r="S14" i="1" s="1"/>
  <c r="M500" i="1"/>
  <c r="O500" i="1" s="1"/>
  <c r="S500" i="1" s="1"/>
  <c r="M292" i="1"/>
  <c r="O292" i="1" s="1"/>
  <c r="S292" i="1" s="1"/>
  <c r="M228" i="1"/>
  <c r="O228" i="1" s="1"/>
  <c r="M76" i="1"/>
  <c r="O76" i="1" s="1"/>
  <c r="M749" i="1"/>
  <c r="O749" i="1" s="1"/>
  <c r="S749" i="1" s="1"/>
  <c r="M685" i="1"/>
  <c r="O685" i="1" s="1"/>
  <c r="S685" i="1" s="1"/>
  <c r="M669" i="1"/>
  <c r="O669" i="1" s="1"/>
  <c r="S669" i="1" s="1"/>
  <c r="L629" i="1"/>
  <c r="N629" i="1" s="1"/>
  <c r="L589" i="1"/>
  <c r="N589" i="1" s="1"/>
  <c r="M573" i="1"/>
  <c r="O573" i="1" s="1"/>
  <c r="S573" i="1" s="1"/>
  <c r="M549" i="1"/>
  <c r="O549" i="1" s="1"/>
  <c r="S549" i="1" s="1"/>
  <c r="L517" i="1"/>
  <c r="N517" i="1" s="1"/>
  <c r="M493" i="1"/>
  <c r="O493" i="1" s="1"/>
  <c r="S493" i="1" s="1"/>
  <c r="M485" i="1"/>
  <c r="O485" i="1" s="1"/>
  <c r="S485" i="1" s="1"/>
  <c r="M477" i="1"/>
  <c r="O477" i="1" s="1"/>
  <c r="S477" i="1" s="1"/>
  <c r="M469" i="1"/>
  <c r="O469" i="1" s="1"/>
  <c r="S469" i="1" s="1"/>
  <c r="M461" i="1"/>
  <c r="O461" i="1" s="1"/>
  <c r="S461" i="1" s="1"/>
  <c r="M453" i="1"/>
  <c r="O453" i="1" s="1"/>
  <c r="S453" i="1" s="1"/>
  <c r="L445" i="1"/>
  <c r="N445" i="1" s="1"/>
  <c r="M421" i="1"/>
  <c r="O421" i="1" s="1"/>
  <c r="S421" i="1" s="1"/>
  <c r="M413" i="1"/>
  <c r="O413" i="1" s="1"/>
  <c r="S413" i="1" s="1"/>
  <c r="L397" i="1"/>
  <c r="N397" i="1" s="1"/>
  <c r="M381" i="1"/>
  <c r="O381" i="1" s="1"/>
  <c r="S381" i="1" s="1"/>
  <c r="L349" i="1"/>
  <c r="N349" i="1" s="1"/>
  <c r="M341" i="1"/>
  <c r="O341" i="1" s="1"/>
  <c r="M333" i="1"/>
  <c r="O333" i="1" s="1"/>
  <c r="S333" i="1" s="1"/>
  <c r="M309" i="1"/>
  <c r="O309" i="1" s="1"/>
  <c r="S309" i="1" s="1"/>
  <c r="M301" i="1"/>
  <c r="O301" i="1" s="1"/>
  <c r="S301" i="1" s="1"/>
  <c r="L293" i="1"/>
  <c r="N293" i="1" s="1"/>
  <c r="L253" i="1"/>
  <c r="N253" i="1" s="1"/>
  <c r="L245" i="1"/>
  <c r="N245" i="1" s="1"/>
  <c r="M213" i="1"/>
  <c r="O213" i="1" s="1"/>
  <c r="S213" i="1" s="1"/>
  <c r="M181" i="1"/>
  <c r="O181" i="1" s="1"/>
  <c r="S181" i="1" s="1"/>
  <c r="M173" i="1"/>
  <c r="O173" i="1" s="1"/>
  <c r="S173" i="1" s="1"/>
  <c r="M85" i="1"/>
  <c r="O85" i="1" s="1"/>
  <c r="S85" i="1" s="1"/>
  <c r="M77" i="1"/>
  <c r="O77" i="1" s="1"/>
  <c r="S77" i="1" s="1"/>
  <c r="M69" i="1"/>
  <c r="O69" i="1" s="1"/>
  <c r="S69" i="1" s="1"/>
  <c r="M53" i="1"/>
  <c r="O53" i="1" s="1"/>
  <c r="S53" i="1" s="1"/>
  <c r="M45" i="1"/>
  <c r="O45" i="1" s="1"/>
  <c r="S45" i="1" s="1"/>
  <c r="M29" i="1"/>
  <c r="O29" i="1" s="1"/>
  <c r="S29" i="1" s="1"/>
  <c r="M13" i="1"/>
  <c r="O13" i="1" s="1"/>
  <c r="S13" i="1" s="1"/>
  <c r="M5" i="1"/>
  <c r="O5" i="1" s="1"/>
  <c r="S5" i="1" s="1"/>
  <c r="L26" i="1"/>
  <c r="N26" i="1" s="1"/>
  <c r="L111" i="1"/>
  <c r="N111" i="1" s="1"/>
  <c r="L275" i="1"/>
  <c r="N275" i="1" s="1"/>
  <c r="L415" i="1"/>
  <c r="N415" i="1" s="1"/>
  <c r="M283" i="1"/>
  <c r="O283" i="1" s="1"/>
  <c r="L511" i="1"/>
  <c r="N511" i="1" s="1"/>
  <c r="L745" i="1"/>
  <c r="N745" i="1" s="1"/>
  <c r="M574" i="1"/>
  <c r="O574" i="1" s="1"/>
  <c r="L45" i="1"/>
  <c r="N45" i="1" s="1"/>
  <c r="L113" i="1"/>
  <c r="N113" i="1" s="1"/>
  <c r="L291" i="1"/>
  <c r="N291" i="1" s="1"/>
  <c r="L421" i="1"/>
  <c r="N421" i="1" s="1"/>
  <c r="L576" i="1"/>
  <c r="N576" i="1" s="1"/>
  <c r="M19" i="1"/>
  <c r="O19" i="1" s="1"/>
  <c r="M318" i="1"/>
  <c r="O318" i="1" s="1"/>
  <c r="M584" i="1"/>
  <c r="O584" i="1" s="1"/>
  <c r="L65" i="1"/>
  <c r="N65" i="1" s="1"/>
  <c r="L126" i="1"/>
  <c r="N126" i="1" s="1"/>
  <c r="L296" i="1"/>
  <c r="N296" i="1" s="1"/>
  <c r="L448" i="1"/>
  <c r="N448" i="1" s="1"/>
  <c r="L595" i="1"/>
  <c r="N595" i="1" s="1"/>
  <c r="M75" i="1"/>
  <c r="O75" i="1" s="1"/>
  <c r="M329" i="1"/>
  <c r="O329" i="1" s="1"/>
  <c r="M629" i="1"/>
  <c r="O629" i="1" s="1"/>
  <c r="L70" i="1"/>
  <c r="N70" i="1" s="1"/>
  <c r="L158" i="1"/>
  <c r="N158" i="1" s="1"/>
  <c r="L315" i="1"/>
  <c r="N315" i="1" s="1"/>
  <c r="L453" i="1"/>
  <c r="N453" i="1" s="1"/>
  <c r="L601" i="1"/>
  <c r="N601" i="1" s="1"/>
  <c r="M91" i="1"/>
  <c r="O91" i="1" s="1"/>
  <c r="M406" i="1"/>
  <c r="O406" i="1" s="1"/>
  <c r="M726" i="1"/>
  <c r="O726" i="1" s="1"/>
  <c r="L80" i="1"/>
  <c r="N80" i="1" s="1"/>
  <c r="L178" i="1"/>
  <c r="N178" i="1" s="1"/>
  <c r="L321" i="1"/>
  <c r="N321" i="1" s="1"/>
  <c r="L465" i="1"/>
  <c r="N465" i="1" s="1"/>
  <c r="L627" i="1"/>
  <c r="N627" i="1" s="1"/>
  <c r="M171" i="1"/>
  <c r="O171" i="1" s="1"/>
  <c r="M451" i="1"/>
  <c r="O451" i="1" s="1"/>
  <c r="L5" i="1"/>
  <c r="N5" i="1" s="1"/>
  <c r="L83" i="1"/>
  <c r="N83" i="1" s="1"/>
  <c r="L195" i="1"/>
  <c r="N195" i="1" s="1"/>
  <c r="L341" i="1"/>
  <c r="N341" i="1" s="1"/>
  <c r="L469" i="1"/>
  <c r="N469" i="1" s="1"/>
  <c r="L640" i="1"/>
  <c r="N640" i="1" s="1"/>
  <c r="M224" i="1"/>
  <c r="O224" i="1" s="1"/>
  <c r="M459" i="1"/>
  <c r="O459" i="1" s="1"/>
  <c r="L14" i="1"/>
  <c r="N14" i="1" s="1"/>
  <c r="L102" i="1"/>
  <c r="N102" i="1" s="1"/>
  <c r="L222" i="1"/>
  <c r="N222" i="1" s="1"/>
  <c r="L351" i="1"/>
  <c r="N351" i="1" s="1"/>
  <c r="L481" i="1"/>
  <c r="N481" i="1" s="1"/>
  <c r="L669" i="1"/>
  <c r="N669" i="1" s="1"/>
  <c r="M232" i="1"/>
  <c r="O232" i="1" s="1"/>
  <c r="M483" i="1"/>
  <c r="O483" i="1" s="1"/>
  <c r="L104" i="1"/>
  <c r="N104" i="1" s="1"/>
  <c r="L238" i="1"/>
  <c r="N238" i="1" s="1"/>
  <c r="L392" i="1"/>
  <c r="N392" i="1" s="1"/>
  <c r="L485" i="1"/>
  <c r="N485" i="1" s="1"/>
  <c r="L685" i="1"/>
  <c r="N685" i="1" s="1"/>
  <c r="M272" i="1"/>
  <c r="O272" i="1" s="1"/>
  <c r="M491" i="1"/>
  <c r="O491" i="1" s="1"/>
  <c r="L620" i="1"/>
  <c r="N620" i="1" s="1"/>
  <c r="M620" i="1"/>
  <c r="O620" i="1" s="1"/>
  <c r="S620" i="1" s="1"/>
  <c r="L548" i="1"/>
  <c r="N548" i="1" s="1"/>
  <c r="M548" i="1"/>
  <c r="O548" i="1" s="1"/>
  <c r="S548" i="1" s="1"/>
  <c r="L492" i="1"/>
  <c r="N492" i="1" s="1"/>
  <c r="M492" i="1"/>
  <c r="O492" i="1" s="1"/>
  <c r="L476" i="1"/>
  <c r="N476" i="1" s="1"/>
  <c r="M476" i="1"/>
  <c r="O476" i="1" s="1"/>
  <c r="L452" i="1"/>
  <c r="N452" i="1" s="1"/>
  <c r="M452" i="1"/>
  <c r="O452" i="1" s="1"/>
  <c r="S452" i="1" s="1"/>
  <c r="L420" i="1"/>
  <c r="N420" i="1" s="1"/>
  <c r="M420" i="1"/>
  <c r="O420" i="1" s="1"/>
  <c r="S420" i="1" s="1"/>
  <c r="L268" i="1"/>
  <c r="N268" i="1" s="1"/>
  <c r="L498" i="1"/>
  <c r="N498" i="1" s="1"/>
  <c r="L572" i="1"/>
  <c r="N572" i="1" s="1"/>
  <c r="M140" i="1"/>
  <c r="O140" i="1" s="1"/>
  <c r="M394" i="1"/>
  <c r="O394" i="1" s="1"/>
  <c r="M711" i="1"/>
  <c r="O711" i="1" s="1"/>
  <c r="L747" i="1"/>
  <c r="N747" i="1" s="1"/>
  <c r="M747" i="1"/>
  <c r="O747" i="1" s="1"/>
  <c r="S747" i="1" s="1"/>
  <c r="L715" i="1"/>
  <c r="N715" i="1" s="1"/>
  <c r="M715" i="1"/>
  <c r="O715" i="1" s="1"/>
  <c r="L667" i="1"/>
  <c r="N667" i="1" s="1"/>
  <c r="M667" i="1"/>
  <c r="O667" i="1" s="1"/>
  <c r="S667" i="1" s="1"/>
  <c r="L571" i="1"/>
  <c r="N571" i="1" s="1"/>
  <c r="M571" i="1"/>
  <c r="O571" i="1" s="1"/>
  <c r="S571" i="1" s="1"/>
  <c r="L395" i="1"/>
  <c r="N395" i="1" s="1"/>
  <c r="M395" i="1"/>
  <c r="O395" i="1" s="1"/>
  <c r="S395" i="1" s="1"/>
  <c r="L339" i="1"/>
  <c r="N339" i="1" s="1"/>
  <c r="M339" i="1"/>
  <c r="O339" i="1" s="1"/>
  <c r="L331" i="1"/>
  <c r="N331" i="1" s="1"/>
  <c r="M331" i="1"/>
  <c r="O331" i="1" s="1"/>
  <c r="S331" i="1" s="1"/>
  <c r="L307" i="1"/>
  <c r="N307" i="1" s="1"/>
  <c r="M307" i="1"/>
  <c r="O307" i="1" s="1"/>
  <c r="S307" i="1" s="1"/>
  <c r="L267" i="1"/>
  <c r="N267" i="1" s="1"/>
  <c r="M267" i="1"/>
  <c r="O267" i="1" s="1"/>
  <c r="S267" i="1" s="1"/>
  <c r="L147" i="1"/>
  <c r="N147" i="1" s="1"/>
  <c r="M147" i="1"/>
  <c r="O147" i="1" s="1"/>
  <c r="L13" i="1"/>
  <c r="N13" i="1" s="1"/>
  <c r="L27" i="1"/>
  <c r="N27" i="1" s="1"/>
  <c r="L49" i="1"/>
  <c r="N49" i="1" s="1"/>
  <c r="L69" i="1"/>
  <c r="N69" i="1" s="1"/>
  <c r="L82" i="1"/>
  <c r="N82" i="1" s="1"/>
  <c r="L103" i="1"/>
  <c r="N103" i="1" s="1"/>
  <c r="L112" i="1"/>
  <c r="N112" i="1" s="1"/>
  <c r="L132" i="1"/>
  <c r="N132" i="1" s="1"/>
  <c r="L181" i="1"/>
  <c r="N181" i="1" s="1"/>
  <c r="L223" i="1"/>
  <c r="N223" i="1" s="1"/>
  <c r="L239" i="1"/>
  <c r="N239" i="1" s="1"/>
  <c r="L271" i="1"/>
  <c r="N271" i="1" s="1"/>
  <c r="L292" i="1"/>
  <c r="N292" i="1" s="1"/>
  <c r="L316" i="1"/>
  <c r="N316" i="1" s="1"/>
  <c r="L348" i="1"/>
  <c r="N348" i="1" s="1"/>
  <c r="L393" i="1"/>
  <c r="N393" i="1" s="1"/>
  <c r="L417" i="1"/>
  <c r="N417" i="1" s="1"/>
  <c r="L450" i="1"/>
  <c r="N450" i="1" s="1"/>
  <c r="L466" i="1"/>
  <c r="N466" i="1" s="1"/>
  <c r="L482" i="1"/>
  <c r="N482" i="1" s="1"/>
  <c r="L500" i="1"/>
  <c r="N500" i="1" s="1"/>
  <c r="L573" i="1"/>
  <c r="N573" i="1" s="1"/>
  <c r="L598" i="1"/>
  <c r="N598" i="1" s="1"/>
  <c r="L628" i="1"/>
  <c r="N628" i="1" s="1"/>
  <c r="L673" i="1"/>
  <c r="N673" i="1" s="1"/>
  <c r="L749" i="1"/>
  <c r="N749" i="1" s="1"/>
  <c r="M79" i="1"/>
  <c r="O79" i="1" s="1"/>
  <c r="S79" i="1" s="1"/>
  <c r="M159" i="1"/>
  <c r="O159" i="1" s="1"/>
  <c r="M227" i="1"/>
  <c r="O227" i="1" s="1"/>
  <c r="M278" i="1"/>
  <c r="O278" i="1" s="1"/>
  <c r="M322" i="1"/>
  <c r="O322" i="1" s="1"/>
  <c r="M397" i="1"/>
  <c r="O397" i="1" s="1"/>
  <c r="M454" i="1"/>
  <c r="O454" i="1" s="1"/>
  <c r="M486" i="1"/>
  <c r="O486" i="1" s="1"/>
  <c r="M577" i="1"/>
  <c r="O577" i="1" s="1"/>
  <c r="M641" i="1"/>
  <c r="O641" i="1" s="1"/>
  <c r="M714" i="1"/>
  <c r="O714" i="1" s="1"/>
  <c r="M684" i="1"/>
  <c r="O684" i="1" s="1"/>
  <c r="S684" i="1" s="1"/>
  <c r="L684" i="1"/>
  <c r="N684" i="1" s="1"/>
  <c r="M668" i="1"/>
  <c r="O668" i="1" s="1"/>
  <c r="S668" i="1" s="1"/>
  <c r="L668" i="1"/>
  <c r="N668" i="1" s="1"/>
  <c r="L460" i="1"/>
  <c r="N460" i="1" s="1"/>
  <c r="M460" i="1"/>
  <c r="O460" i="1" s="1"/>
  <c r="L212" i="1"/>
  <c r="N212" i="1" s="1"/>
  <c r="M212" i="1"/>
  <c r="O212" i="1" s="1"/>
  <c r="S212" i="1" s="1"/>
  <c r="L242" i="1"/>
  <c r="N242" i="1" s="1"/>
  <c r="M242" i="1"/>
  <c r="O242" i="1" s="1"/>
  <c r="S242" i="1" s="1"/>
  <c r="L28" i="1"/>
  <c r="N28" i="1" s="1"/>
  <c r="L52" i="1"/>
  <c r="N52" i="1" s="1"/>
  <c r="L681" i="1"/>
  <c r="N681" i="1" s="1"/>
  <c r="M681" i="1"/>
  <c r="O681" i="1" s="1"/>
  <c r="S681" i="1" s="1"/>
  <c r="L497" i="1"/>
  <c r="N497" i="1" s="1"/>
  <c r="M497" i="1"/>
  <c r="O497" i="1" s="1"/>
  <c r="S497" i="1" s="1"/>
  <c r="L313" i="1"/>
  <c r="N313" i="1" s="1"/>
  <c r="M313" i="1"/>
  <c r="O313" i="1" s="1"/>
  <c r="S313" i="1" s="1"/>
  <c r="L273" i="1"/>
  <c r="N273" i="1" s="1"/>
  <c r="M273" i="1"/>
  <c r="O273" i="1" s="1"/>
  <c r="S273" i="1" s="1"/>
  <c r="L233" i="1"/>
  <c r="N233" i="1" s="1"/>
  <c r="M233" i="1"/>
  <c r="O233" i="1" s="1"/>
  <c r="S233" i="1" s="1"/>
  <c r="L225" i="1"/>
  <c r="N225" i="1" s="1"/>
  <c r="M225" i="1"/>
  <c r="O225" i="1" s="1"/>
  <c r="S225" i="1" s="1"/>
  <c r="L177" i="1"/>
  <c r="N177" i="1" s="1"/>
  <c r="M177" i="1"/>
  <c r="O177" i="1" s="1"/>
  <c r="S177" i="1" s="1"/>
  <c r="L18" i="1"/>
  <c r="N18" i="1" s="1"/>
  <c r="L29" i="1"/>
  <c r="N29" i="1" s="1"/>
  <c r="L53" i="1"/>
  <c r="N53" i="1" s="1"/>
  <c r="L74" i="1"/>
  <c r="N74" i="1" s="1"/>
  <c r="L85" i="1"/>
  <c r="N85" i="1" s="1"/>
  <c r="L105" i="1"/>
  <c r="N105" i="1" s="1"/>
  <c r="L115" i="1"/>
  <c r="N115" i="1" s="1"/>
  <c r="L160" i="1"/>
  <c r="N160" i="1" s="1"/>
  <c r="L210" i="1"/>
  <c r="N210" i="1" s="1"/>
  <c r="L228" i="1"/>
  <c r="N228" i="1" s="1"/>
  <c r="L246" i="1"/>
  <c r="N246" i="1" s="1"/>
  <c r="L279" i="1"/>
  <c r="N279" i="1" s="1"/>
  <c r="L298" i="1"/>
  <c r="N298" i="1" s="1"/>
  <c r="L323" i="1"/>
  <c r="N323" i="1" s="1"/>
  <c r="L370" i="1"/>
  <c r="N370" i="1" s="1"/>
  <c r="L398" i="1"/>
  <c r="N398" i="1" s="1"/>
  <c r="L423" i="1"/>
  <c r="N423" i="1" s="1"/>
  <c r="L455" i="1"/>
  <c r="N455" i="1" s="1"/>
  <c r="L471" i="1"/>
  <c r="N471" i="1" s="1"/>
  <c r="L487" i="1"/>
  <c r="N487" i="1" s="1"/>
  <c r="L521" i="1"/>
  <c r="N521" i="1" s="1"/>
  <c r="L578" i="1"/>
  <c r="N578" i="1" s="1"/>
  <c r="L609" i="1"/>
  <c r="N609" i="1" s="1"/>
  <c r="L647" i="1"/>
  <c r="N647" i="1" s="1"/>
  <c r="L689" i="1"/>
  <c r="N689" i="1" s="1"/>
  <c r="M25" i="1"/>
  <c r="O25" i="1" s="1"/>
  <c r="M97" i="1"/>
  <c r="O97" i="1" s="1"/>
  <c r="M174" i="1"/>
  <c r="O174" i="1" s="1"/>
  <c r="M235" i="1"/>
  <c r="O235" i="1" s="1"/>
  <c r="M288" i="1"/>
  <c r="O288" i="1" s="1"/>
  <c r="M335" i="1"/>
  <c r="O335" i="1" s="1"/>
  <c r="M412" i="1"/>
  <c r="O412" i="1" s="1"/>
  <c r="M462" i="1"/>
  <c r="O462" i="1" s="1"/>
  <c r="M494" i="1"/>
  <c r="O494" i="1" s="1"/>
  <c r="M589" i="1"/>
  <c r="O589" i="1" s="1"/>
  <c r="M664" i="1"/>
  <c r="O664" i="1" s="1"/>
  <c r="M740" i="1"/>
  <c r="O740" i="1" s="1"/>
  <c r="L746" i="1"/>
  <c r="N746" i="1" s="1"/>
  <c r="M746" i="1"/>
  <c r="O746" i="1" s="1"/>
  <c r="S746" i="1" s="1"/>
  <c r="L396" i="1"/>
  <c r="N396" i="1" s="1"/>
  <c r="L697" i="1"/>
  <c r="N697" i="1" s="1"/>
  <c r="M697" i="1"/>
  <c r="O697" i="1" s="1"/>
  <c r="L633" i="1"/>
  <c r="N633" i="1" s="1"/>
  <c r="M633" i="1"/>
  <c r="O633" i="1" s="1"/>
  <c r="S633" i="1" s="1"/>
  <c r="L593" i="1"/>
  <c r="N593" i="1" s="1"/>
  <c r="M593" i="1"/>
  <c r="O593" i="1" s="1"/>
  <c r="S593" i="1" s="1"/>
  <c r="L585" i="1"/>
  <c r="N585" i="1" s="1"/>
  <c r="M585" i="1"/>
  <c r="O585" i="1" s="1"/>
  <c r="S585" i="1" s="1"/>
  <c r="M744" i="1"/>
  <c r="O744" i="1" s="1"/>
  <c r="S744" i="1" s="1"/>
  <c r="L744" i="1"/>
  <c r="N744" i="1" s="1"/>
  <c r="L712" i="1"/>
  <c r="N712" i="1" s="1"/>
  <c r="M712" i="1"/>
  <c r="O712" i="1" s="1"/>
  <c r="S712" i="1" s="1"/>
  <c r="L688" i="1"/>
  <c r="N688" i="1" s="1"/>
  <c r="M688" i="1"/>
  <c r="O688" i="1" s="1"/>
  <c r="S688" i="1" s="1"/>
  <c r="L672" i="1"/>
  <c r="N672" i="1" s="1"/>
  <c r="M672" i="1"/>
  <c r="O672" i="1" s="1"/>
  <c r="S672" i="1" s="1"/>
  <c r="L600" i="1"/>
  <c r="N600" i="1" s="1"/>
  <c r="M600" i="1"/>
  <c r="O600" i="1" s="1"/>
  <c r="L488" i="1"/>
  <c r="N488" i="1" s="1"/>
  <c r="M488" i="1"/>
  <c r="O488" i="1" s="1"/>
  <c r="S488" i="1" s="1"/>
  <c r="L480" i="1"/>
  <c r="N480" i="1" s="1"/>
  <c r="M480" i="1"/>
  <c r="O480" i="1" s="1"/>
  <c r="S480" i="1" s="1"/>
  <c r="L472" i="1"/>
  <c r="N472" i="1" s="1"/>
  <c r="M472" i="1"/>
  <c r="O472" i="1" s="1"/>
  <c r="S472" i="1" s="1"/>
  <c r="L464" i="1"/>
  <c r="N464" i="1" s="1"/>
  <c r="M464" i="1"/>
  <c r="O464" i="1" s="1"/>
  <c r="L456" i="1"/>
  <c r="N456" i="1" s="1"/>
  <c r="M456" i="1"/>
  <c r="O456" i="1" s="1"/>
  <c r="S456" i="1" s="1"/>
  <c r="L320" i="1"/>
  <c r="N320" i="1" s="1"/>
  <c r="M320" i="1"/>
  <c r="O320" i="1" s="1"/>
  <c r="S320" i="1" s="1"/>
  <c r="L280" i="1"/>
  <c r="N280" i="1" s="1"/>
  <c r="M280" i="1"/>
  <c r="O280" i="1" s="1"/>
  <c r="S280" i="1" s="1"/>
  <c r="L216" i="1"/>
  <c r="N216" i="1" s="1"/>
  <c r="M216" i="1"/>
  <c r="O216" i="1" s="1"/>
  <c r="L30" i="1"/>
  <c r="N30" i="1" s="1"/>
  <c r="L54" i="1"/>
  <c r="N54" i="1" s="1"/>
  <c r="L106" i="1"/>
  <c r="N106" i="1" s="1"/>
  <c r="L116" i="1"/>
  <c r="N116" i="1" s="1"/>
  <c r="L169" i="1"/>
  <c r="N169" i="1" s="1"/>
  <c r="L213" i="1"/>
  <c r="N213" i="1" s="1"/>
  <c r="L230" i="1"/>
  <c r="N230" i="1" s="1"/>
  <c r="L248" i="1"/>
  <c r="N248" i="1" s="1"/>
  <c r="L281" i="1"/>
  <c r="N281" i="1" s="1"/>
  <c r="L301" i="1"/>
  <c r="N301" i="1" s="1"/>
  <c r="L326" i="1"/>
  <c r="N326" i="1" s="1"/>
  <c r="L374" i="1"/>
  <c r="N374" i="1" s="1"/>
  <c r="L400" i="1"/>
  <c r="N400" i="1" s="1"/>
  <c r="L430" i="1"/>
  <c r="N430" i="1" s="1"/>
  <c r="L457" i="1"/>
  <c r="N457" i="1" s="1"/>
  <c r="L473" i="1"/>
  <c r="N473" i="1" s="1"/>
  <c r="L489" i="1"/>
  <c r="N489" i="1" s="1"/>
  <c r="L545" i="1"/>
  <c r="N545" i="1" s="1"/>
  <c r="L582" i="1"/>
  <c r="N582" i="1" s="1"/>
  <c r="L616" i="1"/>
  <c r="N616" i="1" s="1"/>
  <c r="L658" i="1"/>
  <c r="N658" i="1" s="1"/>
  <c r="L707" i="1"/>
  <c r="N707" i="1" s="1"/>
  <c r="M188" i="1"/>
  <c r="O188" i="1" s="1"/>
  <c r="M241" i="1"/>
  <c r="O241" i="1" s="1"/>
  <c r="M293" i="1"/>
  <c r="O293" i="1" s="1"/>
  <c r="M349" i="1"/>
  <c r="O349" i="1" s="1"/>
  <c r="M419" i="1"/>
  <c r="O419" i="1" s="1"/>
  <c r="M467" i="1"/>
  <c r="O467" i="1" s="1"/>
  <c r="M505" i="1"/>
  <c r="O505" i="1" s="1"/>
  <c r="M599" i="1"/>
  <c r="O599" i="1" s="1"/>
  <c r="M671" i="1"/>
  <c r="O671" i="1" s="1"/>
  <c r="L676" i="1"/>
  <c r="N676" i="1" s="1"/>
  <c r="M676" i="1"/>
  <c r="O676" i="1" s="1"/>
  <c r="S676" i="1" s="1"/>
  <c r="L300" i="1"/>
  <c r="N300" i="1" s="1"/>
  <c r="M300" i="1"/>
  <c r="O300" i="1" s="1"/>
  <c r="S300" i="1" s="1"/>
  <c r="L426" i="1"/>
  <c r="N426" i="1" s="1"/>
  <c r="M426" i="1"/>
  <c r="O426" i="1" s="1"/>
  <c r="S426" i="1" s="1"/>
  <c r="L378" i="1"/>
  <c r="N378" i="1" s="1"/>
  <c r="M378" i="1"/>
  <c r="O378" i="1" s="1"/>
  <c r="L290" i="1"/>
  <c r="N290" i="1" s="1"/>
  <c r="M290" i="1"/>
  <c r="O290" i="1" s="1"/>
  <c r="L575" i="1"/>
  <c r="N575" i="1" s="1"/>
  <c r="M575" i="1"/>
  <c r="O575" i="1" s="1"/>
  <c r="S575" i="1" s="1"/>
  <c r="L447" i="1"/>
  <c r="N447" i="1" s="1"/>
  <c r="M447" i="1"/>
  <c r="O447" i="1" s="1"/>
  <c r="L407" i="1"/>
  <c r="N407" i="1" s="1"/>
  <c r="M407" i="1"/>
  <c r="O407" i="1" s="1"/>
  <c r="L399" i="1"/>
  <c r="N399" i="1" s="1"/>
  <c r="M399" i="1"/>
  <c r="O399" i="1" s="1"/>
  <c r="S399" i="1" s="1"/>
  <c r="L391" i="1"/>
  <c r="N391" i="1" s="1"/>
  <c r="M391" i="1"/>
  <c r="O391" i="1" s="1"/>
  <c r="S391" i="1" s="1"/>
  <c r="L295" i="1"/>
  <c r="N295" i="1" s="1"/>
  <c r="M295" i="1"/>
  <c r="O295" i="1" s="1"/>
  <c r="S295" i="1" s="1"/>
  <c r="L247" i="1"/>
  <c r="N247" i="1" s="1"/>
  <c r="M247" i="1"/>
  <c r="O247" i="1" s="1"/>
  <c r="L191" i="1"/>
  <c r="N191" i="1" s="1"/>
  <c r="M191" i="1"/>
  <c r="O191" i="1" s="1"/>
  <c r="S191" i="1" s="1"/>
  <c r="L22" i="1"/>
  <c r="N22" i="1" s="1"/>
  <c r="L41" i="1"/>
  <c r="N41" i="1" s="1"/>
  <c r="L55" i="1"/>
  <c r="N55" i="1" s="1"/>
  <c r="L76" i="1"/>
  <c r="N76" i="1" s="1"/>
  <c r="L94" i="1"/>
  <c r="N94" i="1" s="1"/>
  <c r="L107" i="1"/>
  <c r="N107" i="1" s="1"/>
  <c r="L119" i="1"/>
  <c r="N119" i="1" s="1"/>
  <c r="L170" i="1"/>
  <c r="N170" i="1" s="1"/>
  <c r="L214" i="1"/>
  <c r="N214" i="1" s="1"/>
  <c r="L231" i="1"/>
  <c r="N231" i="1" s="1"/>
  <c r="L250" i="1"/>
  <c r="N250" i="1" s="1"/>
  <c r="L282" i="1"/>
  <c r="N282" i="1" s="1"/>
  <c r="L303" i="1"/>
  <c r="N303" i="1" s="1"/>
  <c r="L328" i="1"/>
  <c r="N328" i="1" s="1"/>
  <c r="L376" i="1"/>
  <c r="N376" i="1" s="1"/>
  <c r="L404" i="1"/>
  <c r="N404" i="1" s="1"/>
  <c r="L431" i="1"/>
  <c r="N431" i="1" s="1"/>
  <c r="L458" i="1"/>
  <c r="N458" i="1" s="1"/>
  <c r="L474" i="1"/>
  <c r="N474" i="1" s="1"/>
  <c r="L490" i="1"/>
  <c r="N490" i="1" s="1"/>
  <c r="L546" i="1"/>
  <c r="N546" i="1" s="1"/>
  <c r="L583" i="1"/>
  <c r="N583" i="1" s="1"/>
  <c r="L618" i="1"/>
  <c r="N618" i="1" s="1"/>
  <c r="L659" i="1"/>
  <c r="N659" i="1" s="1"/>
  <c r="L713" i="1"/>
  <c r="N713" i="1" s="1"/>
  <c r="M43" i="1"/>
  <c r="O43" i="1" s="1"/>
  <c r="M110" i="1"/>
  <c r="O110" i="1" s="1"/>
  <c r="M202" i="1"/>
  <c r="O202" i="1" s="1"/>
  <c r="M245" i="1"/>
  <c r="O245" i="1" s="1"/>
  <c r="M297" i="1"/>
  <c r="O297" i="1" s="1"/>
  <c r="M352" i="1"/>
  <c r="O352" i="1" s="1"/>
  <c r="M422" i="1"/>
  <c r="O422" i="1" s="1"/>
  <c r="M470" i="1"/>
  <c r="O470" i="1" s="1"/>
  <c r="M517" i="1"/>
  <c r="O517" i="1" s="1"/>
  <c r="S517" i="1" s="1"/>
  <c r="M606" i="1"/>
  <c r="O606" i="1" s="1"/>
  <c r="M674" i="1"/>
  <c r="O674" i="1" s="1"/>
  <c r="L484" i="1"/>
  <c r="N484" i="1" s="1"/>
  <c r="M484" i="1"/>
  <c r="O484" i="1" s="1"/>
  <c r="L468" i="1"/>
  <c r="N468" i="1" s="1"/>
  <c r="M468" i="1"/>
  <c r="O468" i="1" s="1"/>
  <c r="L284" i="1"/>
  <c r="N284" i="1" s="1"/>
  <c r="M284" i="1"/>
  <c r="O284" i="1" s="1"/>
  <c r="L172" i="1"/>
  <c r="N172" i="1" s="1"/>
  <c r="M172" i="1"/>
  <c r="O172" i="1" s="1"/>
  <c r="S172" i="1" s="1"/>
  <c r="M706" i="1"/>
  <c r="O706" i="1" s="1"/>
  <c r="S706" i="1" s="1"/>
  <c r="L706" i="1"/>
  <c r="N706" i="1" s="1"/>
  <c r="L626" i="1"/>
  <c r="N626" i="1" s="1"/>
  <c r="M626" i="1"/>
  <c r="O626" i="1" s="1"/>
  <c r="S626" i="1" s="1"/>
  <c r="L226" i="1"/>
  <c r="N226" i="1" s="1"/>
  <c r="L244" i="1"/>
  <c r="N244" i="1" s="1"/>
  <c r="M718" i="1"/>
  <c r="O718" i="1" s="1"/>
  <c r="S718" i="1" s="1"/>
  <c r="L718" i="1"/>
  <c r="N718" i="1" s="1"/>
  <c r="L662" i="1"/>
  <c r="N662" i="1" s="1"/>
  <c r="M662" i="1"/>
  <c r="O662" i="1" s="1"/>
  <c r="L526" i="1"/>
  <c r="N526" i="1" s="1"/>
  <c r="M526" i="1"/>
  <c r="O526" i="1" s="1"/>
  <c r="S526" i="1" s="1"/>
  <c r="L414" i="1"/>
  <c r="N414" i="1" s="1"/>
  <c r="M414" i="1"/>
  <c r="O414" i="1" s="1"/>
  <c r="S414" i="1" s="1"/>
  <c r="L350" i="1"/>
  <c r="N350" i="1" s="1"/>
  <c r="M350" i="1"/>
  <c r="O350" i="1" s="1"/>
  <c r="S350" i="1" s="1"/>
  <c r="L254" i="1"/>
  <c r="N254" i="1" s="1"/>
  <c r="M254" i="1"/>
  <c r="O254" i="1" s="1"/>
  <c r="L166" i="1"/>
  <c r="N166" i="1" s="1"/>
  <c r="M166" i="1"/>
  <c r="O166" i="1" s="1"/>
  <c r="S166" i="1" s="1"/>
  <c r="L24" i="1"/>
  <c r="N24" i="1" s="1"/>
  <c r="L42" i="1"/>
  <c r="N42" i="1" s="1"/>
  <c r="L62" i="1"/>
  <c r="N62" i="1" s="1"/>
  <c r="L77" i="1"/>
  <c r="N77" i="1" s="1"/>
  <c r="L95" i="1"/>
  <c r="N95" i="1" s="1"/>
  <c r="L108" i="1"/>
  <c r="N108" i="1" s="1"/>
  <c r="L120" i="1"/>
  <c r="N120" i="1" s="1"/>
  <c r="L173" i="1"/>
  <c r="N173" i="1" s="1"/>
  <c r="L217" i="1"/>
  <c r="N217" i="1" s="1"/>
  <c r="L234" i="1"/>
  <c r="N234" i="1" s="1"/>
  <c r="L259" i="1"/>
  <c r="N259" i="1" s="1"/>
  <c r="L286" i="1"/>
  <c r="N286" i="1" s="1"/>
  <c r="L309" i="1"/>
  <c r="N309" i="1" s="1"/>
  <c r="L333" i="1"/>
  <c r="N333" i="1" s="1"/>
  <c r="L381" i="1"/>
  <c r="N381" i="1" s="1"/>
  <c r="L409" i="1"/>
  <c r="N409" i="1" s="1"/>
  <c r="L443" i="1"/>
  <c r="N443" i="1" s="1"/>
  <c r="L461" i="1"/>
  <c r="N461" i="1" s="1"/>
  <c r="L477" i="1"/>
  <c r="N477" i="1" s="1"/>
  <c r="L493" i="1"/>
  <c r="N493" i="1" s="1"/>
  <c r="L549" i="1"/>
  <c r="N549" i="1" s="1"/>
  <c r="L587" i="1"/>
  <c r="N587" i="1" s="1"/>
  <c r="L623" i="1"/>
  <c r="N623" i="1" s="1"/>
  <c r="L663" i="1"/>
  <c r="N663" i="1" s="1"/>
  <c r="L724" i="1"/>
  <c r="N724" i="1" s="1"/>
  <c r="M215" i="1"/>
  <c r="O215" i="1" s="1"/>
  <c r="M253" i="1"/>
  <c r="O253" i="1" s="1"/>
  <c r="M305" i="1"/>
  <c r="O305" i="1" s="1"/>
  <c r="M377" i="1"/>
  <c r="O377" i="1" s="1"/>
  <c r="M433" i="1"/>
  <c r="O433" i="1" s="1"/>
  <c r="M475" i="1"/>
  <c r="O475" i="1" s="1"/>
  <c r="M547" i="1"/>
  <c r="O547" i="1" s="1"/>
  <c r="M619" i="1"/>
  <c r="O619" i="1" s="1"/>
  <c r="M687" i="1"/>
  <c r="O687" i="1" s="1"/>
  <c r="L580" i="1"/>
  <c r="N580" i="1" s="1"/>
  <c r="M580" i="1"/>
  <c r="O580" i="1" s="1"/>
  <c r="S580" i="1" s="1"/>
  <c r="L610" i="1"/>
  <c r="N610" i="1" s="1"/>
  <c r="M610" i="1"/>
  <c r="O610" i="1" s="1"/>
  <c r="M660" i="1"/>
  <c r="O660" i="1" s="1"/>
  <c r="L743" i="1"/>
  <c r="N743" i="1" s="1"/>
  <c r="M743" i="1"/>
  <c r="O743" i="1" s="1"/>
  <c r="L741" i="1"/>
  <c r="N741" i="1" s="1"/>
  <c r="M741" i="1"/>
  <c r="O741" i="1" s="1"/>
  <c r="L733" i="1"/>
  <c r="N733" i="1" s="1"/>
  <c r="M733" i="1"/>
  <c r="O733" i="1" s="1"/>
  <c r="S733" i="1" s="1"/>
  <c r="L717" i="1"/>
  <c r="N717" i="1" s="1"/>
  <c r="M717" i="1"/>
  <c r="O717" i="1" s="1"/>
  <c r="S717" i="1" s="1"/>
  <c r="L701" i="1"/>
  <c r="N701" i="1" s="1"/>
  <c r="M701" i="1"/>
  <c r="O701" i="1" s="1"/>
  <c r="L653" i="1"/>
  <c r="N653" i="1" s="1"/>
  <c r="M653" i="1"/>
  <c r="O653" i="1" s="1"/>
  <c r="S653" i="1" s="1"/>
  <c r="L509" i="1"/>
  <c r="N509" i="1" s="1"/>
  <c r="M509" i="1"/>
  <c r="O509" i="1" s="1"/>
  <c r="S509" i="1" s="1"/>
  <c r="L437" i="1"/>
  <c r="N437" i="1" s="1"/>
  <c r="M437" i="1"/>
  <c r="O437" i="1" s="1"/>
  <c r="S437" i="1" s="1"/>
  <c r="L373" i="1"/>
  <c r="N373" i="1" s="1"/>
  <c r="M373" i="1"/>
  <c r="O373" i="1" s="1"/>
  <c r="L325" i="1"/>
  <c r="N325" i="1" s="1"/>
  <c r="M325" i="1"/>
  <c r="O325" i="1" s="1"/>
  <c r="S325" i="1" s="1"/>
  <c r="L237" i="1"/>
  <c r="N237" i="1" s="1"/>
  <c r="M237" i="1"/>
  <c r="O237" i="1" s="1"/>
  <c r="S237" i="1" s="1"/>
  <c r="L229" i="1"/>
  <c r="N229" i="1" s="1"/>
  <c r="M229" i="1"/>
  <c r="O229" i="1" s="1"/>
  <c r="L221" i="1"/>
  <c r="N221" i="1" s="1"/>
  <c r="M221" i="1"/>
  <c r="O221" i="1" s="1"/>
  <c r="L125" i="1"/>
  <c r="N125" i="1" s="1"/>
  <c r="M125" i="1"/>
  <c r="O125" i="1" s="1"/>
  <c r="S125" i="1" s="1"/>
  <c r="L64" i="1"/>
  <c r="N64" i="1" s="1"/>
  <c r="L124" i="1"/>
  <c r="N124" i="1" s="1"/>
  <c r="L175" i="1"/>
  <c r="N175" i="1" s="1"/>
  <c r="L220" i="1"/>
  <c r="N220" i="1" s="1"/>
  <c r="L236" i="1"/>
  <c r="N236" i="1" s="1"/>
  <c r="L266" i="1"/>
  <c r="N266" i="1" s="1"/>
  <c r="L289" i="1"/>
  <c r="N289" i="1" s="1"/>
  <c r="L311" i="1"/>
  <c r="N311" i="1" s="1"/>
  <c r="L338" i="1"/>
  <c r="N338" i="1" s="1"/>
  <c r="L387" i="1"/>
  <c r="N387" i="1" s="1"/>
  <c r="L413" i="1"/>
  <c r="N413" i="1" s="1"/>
  <c r="L446" i="1"/>
  <c r="N446" i="1" s="1"/>
  <c r="L463" i="1"/>
  <c r="N463" i="1" s="1"/>
  <c r="L479" i="1"/>
  <c r="N479" i="1" s="1"/>
  <c r="L496" i="1"/>
  <c r="N496" i="1" s="1"/>
  <c r="L554" i="1"/>
  <c r="N554" i="1" s="1"/>
  <c r="L591" i="1"/>
  <c r="N591" i="1" s="1"/>
  <c r="L625" i="1"/>
  <c r="N625" i="1" s="1"/>
  <c r="L665" i="1"/>
  <c r="N665" i="1" s="1"/>
  <c r="L738" i="1"/>
  <c r="N738" i="1" s="1"/>
  <c r="M122" i="1"/>
  <c r="O122" i="1" s="1"/>
  <c r="M219" i="1"/>
  <c r="O219" i="1" s="1"/>
  <c r="M262" i="1"/>
  <c r="O262" i="1" s="1"/>
  <c r="M310" i="1"/>
  <c r="O310" i="1" s="1"/>
  <c r="S310" i="1" s="1"/>
  <c r="M385" i="1"/>
  <c r="O385" i="1" s="1"/>
  <c r="M445" i="1"/>
  <c r="O445" i="1" s="1"/>
  <c r="M478" i="1"/>
  <c r="O478" i="1" s="1"/>
  <c r="M551" i="1"/>
  <c r="O551" i="1" s="1"/>
  <c r="M624" i="1"/>
  <c r="O624" i="1" s="1"/>
  <c r="M695" i="1"/>
  <c r="O695" i="1" s="1"/>
  <c r="S741" i="1" l="1"/>
  <c r="S468" i="1"/>
  <c r="S476" i="1"/>
  <c r="S284" i="1"/>
  <c r="T433" i="1"/>
  <c r="S433" i="1"/>
  <c r="T445" i="1"/>
  <c r="S445" i="1"/>
  <c r="T377" i="1"/>
  <c r="S377" i="1"/>
  <c r="T245" i="1"/>
  <c r="S245" i="1"/>
  <c r="U245" i="1" s="1"/>
  <c r="T599" i="1"/>
  <c r="S599" i="1"/>
  <c r="T412" i="1"/>
  <c r="S412" i="1"/>
  <c r="T322" i="1"/>
  <c r="S322" i="1"/>
  <c r="T385" i="1"/>
  <c r="S385" i="1"/>
  <c r="U385" i="1" s="1"/>
  <c r="T305" i="1"/>
  <c r="S305" i="1"/>
  <c r="T674" i="1"/>
  <c r="S674" i="1"/>
  <c r="T202" i="1"/>
  <c r="S202" i="1"/>
  <c r="S447" i="1"/>
  <c r="T505" i="1"/>
  <c r="U505" i="1" s="1"/>
  <c r="S505" i="1"/>
  <c r="T335" i="1"/>
  <c r="S335" i="1"/>
  <c r="T278" i="1"/>
  <c r="S278" i="1"/>
  <c r="S76" i="1"/>
  <c r="S572" i="1"/>
  <c r="T551" i="1"/>
  <c r="U551" i="1" s="1"/>
  <c r="S551" i="1"/>
  <c r="T253" i="1"/>
  <c r="S253" i="1"/>
  <c r="T606" i="1"/>
  <c r="S606" i="1"/>
  <c r="T110" i="1"/>
  <c r="S110" i="1"/>
  <c r="T467" i="1"/>
  <c r="U467" i="1" s="1"/>
  <c r="S467" i="1"/>
  <c r="T288" i="1"/>
  <c r="S288" i="1"/>
  <c r="T714" i="1"/>
  <c r="S714" i="1"/>
  <c r="T227" i="1"/>
  <c r="S227" i="1"/>
  <c r="S228" i="1"/>
  <c r="S95" i="1"/>
  <c r="S231" i="1"/>
  <c r="S417" i="1"/>
  <c r="S490" i="1"/>
  <c r="T687" i="1"/>
  <c r="S687" i="1"/>
  <c r="T215" i="1"/>
  <c r="S215" i="1"/>
  <c r="T43" i="1"/>
  <c r="S43" i="1"/>
  <c r="T419" i="1"/>
  <c r="S419" i="1"/>
  <c r="T740" i="1"/>
  <c r="S740" i="1"/>
  <c r="T235" i="1"/>
  <c r="S235" i="1"/>
  <c r="U235" i="1" s="1"/>
  <c r="T641" i="1"/>
  <c r="S641" i="1"/>
  <c r="T159" i="1"/>
  <c r="S159" i="1"/>
  <c r="T711" i="1"/>
  <c r="S711" i="1"/>
  <c r="T726" i="1"/>
  <c r="S726" i="1"/>
  <c r="U726" i="1" s="1"/>
  <c r="T629" i="1"/>
  <c r="S629" i="1"/>
  <c r="T584" i="1"/>
  <c r="S584" i="1"/>
  <c r="T574" i="1"/>
  <c r="S574" i="1"/>
  <c r="S326" i="1"/>
  <c r="S498" i="1"/>
  <c r="U498" i="1" s="1"/>
  <c r="T262" i="1"/>
  <c r="S262" i="1"/>
  <c r="T695" i="1"/>
  <c r="S695" i="1"/>
  <c r="T219" i="1"/>
  <c r="S219" i="1"/>
  <c r="U219" i="1" s="1"/>
  <c r="T221" i="1"/>
  <c r="S221" i="1"/>
  <c r="U221" i="1" s="1"/>
  <c r="T373" i="1"/>
  <c r="S373" i="1"/>
  <c r="T701" i="1"/>
  <c r="S701" i="1"/>
  <c r="T743" i="1"/>
  <c r="S743" i="1"/>
  <c r="T619" i="1"/>
  <c r="S619" i="1"/>
  <c r="T470" i="1"/>
  <c r="S470" i="1"/>
  <c r="T349" i="1"/>
  <c r="S349" i="1"/>
  <c r="T664" i="1"/>
  <c r="S664" i="1"/>
  <c r="T174" i="1"/>
  <c r="S174" i="1"/>
  <c r="U174" i="1" s="1"/>
  <c r="S460" i="1"/>
  <c r="T577" i="1"/>
  <c r="S577" i="1"/>
  <c r="T394" i="1"/>
  <c r="U394" i="1" s="1"/>
  <c r="S394" i="1"/>
  <c r="T483" i="1"/>
  <c r="S483" i="1"/>
  <c r="T459" i="1"/>
  <c r="U459" i="1" s="1"/>
  <c r="S459" i="1"/>
  <c r="T451" i="1"/>
  <c r="S451" i="1"/>
  <c r="T406" i="1"/>
  <c r="S406" i="1"/>
  <c r="T329" i="1"/>
  <c r="S329" i="1"/>
  <c r="T318" i="1"/>
  <c r="U318" i="1" s="1"/>
  <c r="S318" i="1"/>
  <c r="T341" i="1"/>
  <c r="S341" i="1"/>
  <c r="S271" i="1"/>
  <c r="S321" i="1"/>
  <c r="T624" i="1"/>
  <c r="S624" i="1"/>
  <c r="T122" i="1"/>
  <c r="U122" i="1" s="1"/>
  <c r="S122" i="1"/>
  <c r="T547" i="1"/>
  <c r="S547" i="1"/>
  <c r="T422" i="1"/>
  <c r="S422" i="1"/>
  <c r="S290" i="1"/>
  <c r="T293" i="1"/>
  <c r="S293" i="1"/>
  <c r="U293" i="1" s="1"/>
  <c r="T589" i="1"/>
  <c r="S589" i="1"/>
  <c r="T97" i="1"/>
  <c r="S97" i="1"/>
  <c r="T486" i="1"/>
  <c r="S486" i="1"/>
  <c r="T140" i="1"/>
  <c r="S140" i="1"/>
  <c r="U140" i="1" s="1"/>
  <c r="T491" i="1"/>
  <c r="S491" i="1"/>
  <c r="T232" i="1"/>
  <c r="S232" i="1"/>
  <c r="T224" i="1"/>
  <c r="S224" i="1"/>
  <c r="T171" i="1"/>
  <c r="S171" i="1"/>
  <c r="U171" i="1" s="1"/>
  <c r="T91" i="1"/>
  <c r="S91" i="1"/>
  <c r="T75" i="1"/>
  <c r="S75" i="1"/>
  <c r="T19" i="1"/>
  <c r="S19" i="1"/>
  <c r="S229" i="1"/>
  <c r="U229" i="1" s="1"/>
  <c r="T660" i="1"/>
  <c r="U660" i="1" s="1"/>
  <c r="S660" i="1"/>
  <c r="T475" i="1"/>
  <c r="S475" i="1"/>
  <c r="T352" i="1"/>
  <c r="S352" i="1"/>
  <c r="T241" i="1"/>
  <c r="S241" i="1"/>
  <c r="T216" i="1"/>
  <c r="U216" i="1" s="1"/>
  <c r="S216" i="1"/>
  <c r="T464" i="1"/>
  <c r="S464" i="1"/>
  <c r="T600" i="1"/>
  <c r="S600" i="1"/>
  <c r="T697" i="1"/>
  <c r="S697" i="1"/>
  <c r="T494" i="1"/>
  <c r="S494" i="1"/>
  <c r="T25" i="1"/>
  <c r="S25" i="1"/>
  <c r="T454" i="1"/>
  <c r="S454" i="1"/>
  <c r="T272" i="1"/>
  <c r="S272" i="1"/>
  <c r="T283" i="1"/>
  <c r="U283" i="1" s="1"/>
  <c r="S283" i="1"/>
  <c r="S22" i="1"/>
  <c r="S303" i="1"/>
  <c r="S217" i="1"/>
  <c r="S275" i="1"/>
  <c r="T478" i="1"/>
  <c r="S478" i="1"/>
  <c r="T610" i="1"/>
  <c r="U610" i="1" s="1"/>
  <c r="S610" i="1"/>
  <c r="T254" i="1"/>
  <c r="S254" i="1"/>
  <c r="T662" i="1"/>
  <c r="S662" i="1"/>
  <c r="T484" i="1"/>
  <c r="S484" i="1"/>
  <c r="T297" i="1"/>
  <c r="U297" i="1" s="1"/>
  <c r="S297" i="1"/>
  <c r="T247" i="1"/>
  <c r="S247" i="1"/>
  <c r="T407" i="1"/>
  <c r="S407" i="1"/>
  <c r="T378" i="1"/>
  <c r="S378" i="1"/>
  <c r="T671" i="1"/>
  <c r="U671" i="1" s="1"/>
  <c r="S671" i="1"/>
  <c r="T188" i="1"/>
  <c r="S188" i="1"/>
  <c r="T462" i="1"/>
  <c r="S462" i="1"/>
  <c r="T397" i="1"/>
  <c r="S397" i="1"/>
  <c r="T147" i="1"/>
  <c r="U147" i="1" s="1"/>
  <c r="S147" i="1"/>
  <c r="T339" i="1"/>
  <c r="S339" i="1"/>
  <c r="T715" i="1"/>
  <c r="S715" i="1"/>
  <c r="T492" i="1"/>
  <c r="S492" i="1"/>
  <c r="S311" i="1"/>
  <c r="S41" i="1"/>
  <c r="S466" i="1"/>
  <c r="S396" i="1"/>
  <c r="T310" i="1"/>
  <c r="U310" i="1" s="1"/>
  <c r="T237" i="1"/>
  <c r="T509" i="1"/>
  <c r="T733" i="1"/>
  <c r="T177" i="1"/>
  <c r="U177" i="1" s="1"/>
  <c r="T313" i="1"/>
  <c r="T242" i="1"/>
  <c r="U242" i="1" s="1"/>
  <c r="T718" i="1"/>
  <c r="U718" i="1" s="1"/>
  <c r="T517" i="1"/>
  <c r="U517" i="1" s="1"/>
  <c r="T79" i="1"/>
  <c r="T111" i="1"/>
  <c r="T229" i="1"/>
  <c r="T437" i="1"/>
  <c r="U437" i="1" s="1"/>
  <c r="T717" i="1"/>
  <c r="T45" i="1"/>
  <c r="U45" i="1" s="1"/>
  <c r="T126" i="1"/>
  <c r="T158" i="1"/>
  <c r="U158" i="1" s="1"/>
  <c r="T456" i="1"/>
  <c r="T488" i="1"/>
  <c r="T712" i="1"/>
  <c r="T633" i="1"/>
  <c r="U633" i="1" s="1"/>
  <c r="T233" i="1"/>
  <c r="T681" i="1"/>
  <c r="U681" i="1" s="1"/>
  <c r="T460" i="1"/>
  <c r="T166" i="1"/>
  <c r="T526" i="1"/>
  <c r="U526" i="1" s="1"/>
  <c r="T626" i="1"/>
  <c r="T468" i="1"/>
  <c r="T191" i="1"/>
  <c r="U191" i="1" s="1"/>
  <c r="T399" i="1"/>
  <c r="T290" i="1"/>
  <c r="U290" i="1" s="1"/>
  <c r="T676" i="1"/>
  <c r="U676" i="1" s="1"/>
  <c r="T331" i="1"/>
  <c r="U331" i="1" s="1"/>
  <c r="T667" i="1"/>
  <c r="T476" i="1"/>
  <c r="T273" i="1"/>
  <c r="U273" i="1" s="1"/>
  <c r="T125" i="1"/>
  <c r="U125" i="1" s="1"/>
  <c r="T325" i="1"/>
  <c r="T653" i="1"/>
  <c r="T741" i="1"/>
  <c r="U741" i="1" s="1"/>
  <c r="T320" i="1"/>
  <c r="U320" i="1" s="1"/>
  <c r="T480" i="1"/>
  <c r="T688" i="1"/>
  <c r="T593" i="1"/>
  <c r="T225" i="1"/>
  <c r="T497" i="1"/>
  <c r="U497" i="1" s="1"/>
  <c r="T212" i="1"/>
  <c r="U212" i="1" s="1"/>
  <c r="T85" i="1"/>
  <c r="T309" i="1"/>
  <c r="T549" i="1"/>
  <c r="T228" i="1"/>
  <c r="T70" i="1"/>
  <c r="U70" i="1" s="1"/>
  <c r="T222" i="1"/>
  <c r="U222" i="1" s="1"/>
  <c r="T598" i="1"/>
  <c r="U598" i="1" s="1"/>
  <c r="T95" i="1"/>
  <c r="U95" i="1" s="1"/>
  <c r="T231" i="1"/>
  <c r="T415" i="1"/>
  <c r="U415" i="1" s="1"/>
  <c r="T511" i="1"/>
  <c r="T24" i="1"/>
  <c r="T392" i="1"/>
  <c r="T640" i="1"/>
  <c r="U640" i="1" s="1"/>
  <c r="T417" i="1"/>
  <c r="T521" i="1"/>
  <c r="U521" i="1" s="1"/>
  <c r="T673" i="1"/>
  <c r="U673" i="1" s="1"/>
  <c r="T42" i="1"/>
  <c r="U42" i="1" s="1"/>
  <c r="T210" i="1"/>
  <c r="T338" i="1"/>
  <c r="T490" i="1"/>
  <c r="T323" i="1"/>
  <c r="T707" i="1"/>
  <c r="T414" i="1"/>
  <c r="U414" i="1" s="1"/>
  <c r="T284" i="1"/>
  <c r="T391" i="1"/>
  <c r="U391" i="1" s="1"/>
  <c r="T575" i="1"/>
  <c r="U575" i="1" s="1"/>
  <c r="T300" i="1"/>
  <c r="T307" i="1"/>
  <c r="U307" i="1" s="1"/>
  <c r="T571" i="1"/>
  <c r="U571" i="1" s="1"/>
  <c r="T452" i="1"/>
  <c r="T620" i="1"/>
  <c r="U620" i="1" s="1"/>
  <c r="T5" i="1"/>
  <c r="U5" i="1" s="1"/>
  <c r="T173" i="1"/>
  <c r="U173" i="1" s="1"/>
  <c r="T333" i="1"/>
  <c r="U333" i="1" s="1"/>
  <c r="T453" i="1"/>
  <c r="U453" i="1" s="1"/>
  <c r="T573" i="1"/>
  <c r="U573" i="1" s="1"/>
  <c r="T292" i="1"/>
  <c r="U292" i="1" s="1"/>
  <c r="T94" i="1"/>
  <c r="T230" i="1"/>
  <c r="U230" i="1" s="1"/>
  <c r="T326" i="1"/>
  <c r="U326" i="1" s="1"/>
  <c r="T103" i="1"/>
  <c r="U103" i="1" s="1"/>
  <c r="T239" i="1"/>
  <c r="T423" i="1"/>
  <c r="T64" i="1"/>
  <c r="T248" i="1"/>
  <c r="T400" i="1"/>
  <c r="T105" i="1"/>
  <c r="U105" i="1" s="1"/>
  <c r="T545" i="1"/>
  <c r="U545" i="1" s="1"/>
  <c r="T689" i="1"/>
  <c r="U689" i="1" s="1"/>
  <c r="T74" i="1"/>
  <c r="T226" i="1"/>
  <c r="T370" i="1"/>
  <c r="T498" i="1"/>
  <c r="T738" i="1"/>
  <c r="T387" i="1"/>
  <c r="U387" i="1" s="1"/>
  <c r="T244" i="1"/>
  <c r="T13" i="1"/>
  <c r="U13" i="1" s="1"/>
  <c r="T181" i="1"/>
  <c r="T461" i="1"/>
  <c r="U461" i="1" s="1"/>
  <c r="T500" i="1"/>
  <c r="U500" i="1" s="1"/>
  <c r="T102" i="1"/>
  <c r="U102" i="1" s="1"/>
  <c r="T238" i="1"/>
  <c r="U238" i="1" s="1"/>
  <c r="T374" i="1"/>
  <c r="U374" i="1" s="1"/>
  <c r="T271" i="1"/>
  <c r="T431" i="1"/>
  <c r="T583" i="1"/>
  <c r="U583" i="1" s="1"/>
  <c r="T80" i="1"/>
  <c r="U80" i="1" s="1"/>
  <c r="T448" i="1"/>
  <c r="U448" i="1" s="1"/>
  <c r="T124" i="1"/>
  <c r="U124" i="1" s="1"/>
  <c r="T113" i="1"/>
  <c r="U113" i="1" s="1"/>
  <c r="T321" i="1"/>
  <c r="U321" i="1" s="1"/>
  <c r="T457" i="1"/>
  <c r="U457" i="1" s="1"/>
  <c r="T116" i="1"/>
  <c r="U116" i="1" s="1"/>
  <c r="T82" i="1"/>
  <c r="U82" i="1" s="1"/>
  <c r="T234" i="1"/>
  <c r="U234" i="1" s="1"/>
  <c r="T546" i="1"/>
  <c r="U546" i="1" s="1"/>
  <c r="T28" i="1"/>
  <c r="U28" i="1" s="1"/>
  <c r="T83" i="1"/>
  <c r="U83" i="1" s="1"/>
  <c r="T404" i="1"/>
  <c r="U404" i="1" s="1"/>
  <c r="T29" i="1"/>
  <c r="U29" i="1" s="1"/>
  <c r="T213" i="1"/>
  <c r="U213" i="1" s="1"/>
  <c r="T469" i="1"/>
  <c r="U469" i="1" s="1"/>
  <c r="T14" i="1"/>
  <c r="U14" i="1" s="1"/>
  <c r="T246" i="1"/>
  <c r="U246" i="1" s="1"/>
  <c r="T398" i="1"/>
  <c r="T745" i="1"/>
  <c r="T119" i="1"/>
  <c r="U119" i="1" s="1"/>
  <c r="T279" i="1"/>
  <c r="U279" i="1" s="1"/>
  <c r="T455" i="1"/>
  <c r="U455" i="1" s="1"/>
  <c r="T591" i="1"/>
  <c r="T104" i="1"/>
  <c r="U104" i="1" s="1"/>
  <c r="T496" i="1"/>
  <c r="U496" i="1" s="1"/>
  <c r="T316" i="1"/>
  <c r="T169" i="1"/>
  <c r="T465" i="1"/>
  <c r="U465" i="1" s="1"/>
  <c r="T601" i="1"/>
  <c r="U601" i="1" s="1"/>
  <c r="T106" i="1"/>
  <c r="U106" i="1" s="1"/>
  <c r="T250" i="1"/>
  <c r="U250" i="1" s="1"/>
  <c r="T450" i="1"/>
  <c r="U450" i="1" s="1"/>
  <c r="T554" i="1"/>
  <c r="T132" i="1"/>
  <c r="T259" i="1"/>
  <c r="T443" i="1"/>
  <c r="U443" i="1" s="1"/>
  <c r="T587" i="1"/>
  <c r="U587" i="1" s="1"/>
  <c r="T724" i="1"/>
  <c r="U724" i="1" s="1"/>
  <c r="T381" i="1"/>
  <c r="U381" i="1" s="1"/>
  <c r="T477" i="1"/>
  <c r="U477" i="1" s="1"/>
  <c r="T669" i="1"/>
  <c r="U669" i="1" s="1"/>
  <c r="T22" i="1"/>
  <c r="T108" i="1"/>
  <c r="T303" i="1"/>
  <c r="T463" i="1"/>
  <c r="T713" i="1"/>
  <c r="T112" i="1"/>
  <c r="U112" i="1" s="1"/>
  <c r="T296" i="1"/>
  <c r="U296" i="1" s="1"/>
  <c r="T576" i="1"/>
  <c r="U576" i="1" s="1"/>
  <c r="T217" i="1"/>
  <c r="T473" i="1"/>
  <c r="T609" i="1"/>
  <c r="U609" i="1" s="1"/>
  <c r="T266" i="1"/>
  <c r="T458" i="1"/>
  <c r="T578" i="1"/>
  <c r="T236" i="1"/>
  <c r="U236" i="1" s="1"/>
  <c r="T107" i="1"/>
  <c r="U107" i="1" s="1"/>
  <c r="T275" i="1"/>
  <c r="T595" i="1"/>
  <c r="U595" i="1" s="1"/>
  <c r="T52" i="1"/>
  <c r="U52" i="1" s="1"/>
  <c r="T744" i="1"/>
  <c r="U744" i="1" s="1"/>
  <c r="T668" i="1"/>
  <c r="U668" i="1" s="1"/>
  <c r="T53" i="1"/>
  <c r="U53" i="1" s="1"/>
  <c r="T485" i="1"/>
  <c r="U485" i="1" s="1"/>
  <c r="T685" i="1"/>
  <c r="U685" i="1" s="1"/>
  <c r="T30" i="1"/>
  <c r="T220" i="1"/>
  <c r="T175" i="1"/>
  <c r="U175" i="1" s="1"/>
  <c r="T311" i="1"/>
  <c r="T471" i="1"/>
  <c r="U471" i="1" s="1"/>
  <c r="T623" i="1"/>
  <c r="T120" i="1"/>
  <c r="U120" i="1" s="1"/>
  <c r="T328" i="1"/>
  <c r="U328" i="1" s="1"/>
  <c r="T41" i="1"/>
  <c r="T481" i="1"/>
  <c r="T625" i="1"/>
  <c r="T170" i="1"/>
  <c r="U170" i="1" s="1"/>
  <c r="T282" i="1"/>
  <c r="U282" i="1" s="1"/>
  <c r="T466" i="1"/>
  <c r="T618" i="1"/>
  <c r="U618" i="1" s="1"/>
  <c r="T396" i="1"/>
  <c r="U396" i="1" s="1"/>
  <c r="T115" i="1"/>
  <c r="U115" i="1" s="1"/>
  <c r="T348" i="1"/>
  <c r="T706" i="1"/>
  <c r="U706" i="1" s="1"/>
  <c r="T280" i="1"/>
  <c r="U280" i="1" s="1"/>
  <c r="T472" i="1"/>
  <c r="U472" i="1" s="1"/>
  <c r="T672" i="1"/>
  <c r="T585" i="1"/>
  <c r="T69" i="1"/>
  <c r="U69" i="1" s="1"/>
  <c r="T413" i="1"/>
  <c r="T493" i="1"/>
  <c r="T749" i="1"/>
  <c r="U749" i="1" s="1"/>
  <c r="T54" i="1"/>
  <c r="U54" i="1" s="1"/>
  <c r="T286" i="1"/>
  <c r="U286" i="1" s="1"/>
  <c r="T430" i="1"/>
  <c r="T55" i="1"/>
  <c r="U55" i="1" s="1"/>
  <c r="T479" i="1"/>
  <c r="U479" i="1" s="1"/>
  <c r="T647" i="1"/>
  <c r="T268" i="1"/>
  <c r="T160" i="1"/>
  <c r="U160" i="1" s="1"/>
  <c r="T616" i="1"/>
  <c r="U616" i="1" s="1"/>
  <c r="T49" i="1"/>
  <c r="U49" i="1" s="1"/>
  <c r="T281" i="1"/>
  <c r="U281" i="1" s="1"/>
  <c r="T393" i="1"/>
  <c r="U393" i="1" s="1"/>
  <c r="T489" i="1"/>
  <c r="U489" i="1" s="1"/>
  <c r="T18" i="1"/>
  <c r="T178" i="1"/>
  <c r="T298" i="1"/>
  <c r="U298" i="1" s="1"/>
  <c r="T474" i="1"/>
  <c r="U474" i="1" s="1"/>
  <c r="T658" i="1"/>
  <c r="U658" i="1" s="1"/>
  <c r="T291" i="1"/>
  <c r="U291" i="1" s="1"/>
  <c r="T627" i="1"/>
  <c r="U627" i="1" s="1"/>
  <c r="T628" i="1"/>
  <c r="U628" i="1" s="1"/>
  <c r="T580" i="1"/>
  <c r="U580" i="1" s="1"/>
  <c r="T350" i="1"/>
  <c r="U350" i="1" s="1"/>
  <c r="T172" i="1"/>
  <c r="T295" i="1"/>
  <c r="U295" i="1" s="1"/>
  <c r="T447" i="1"/>
  <c r="U447" i="1" s="1"/>
  <c r="T426" i="1"/>
  <c r="U426" i="1" s="1"/>
  <c r="T746" i="1"/>
  <c r="U746" i="1" s="1"/>
  <c r="T684" i="1"/>
  <c r="T267" i="1"/>
  <c r="T395" i="1"/>
  <c r="U395" i="1" s="1"/>
  <c r="T747" i="1"/>
  <c r="U747" i="1" s="1"/>
  <c r="T420" i="1"/>
  <c r="U420" i="1" s="1"/>
  <c r="T548" i="1"/>
  <c r="U548" i="1" s="1"/>
  <c r="T77" i="1"/>
  <c r="U77" i="1" s="1"/>
  <c r="T301" i="1"/>
  <c r="T421" i="1"/>
  <c r="T76" i="1"/>
  <c r="T62" i="1"/>
  <c r="T214" i="1"/>
  <c r="U214" i="1" s="1"/>
  <c r="T446" i="1"/>
  <c r="U446" i="1" s="1"/>
  <c r="T582" i="1"/>
  <c r="U582" i="1" s="1"/>
  <c r="T223" i="1"/>
  <c r="U223" i="1" s="1"/>
  <c r="T351" i="1"/>
  <c r="U351" i="1" s="1"/>
  <c r="T487" i="1"/>
  <c r="T663" i="1"/>
  <c r="T572" i="1"/>
  <c r="T376" i="1"/>
  <c r="T65" i="1"/>
  <c r="U65" i="1" s="1"/>
  <c r="T289" i="1"/>
  <c r="U289" i="1" s="1"/>
  <c r="T409" i="1"/>
  <c r="U409" i="1" s="1"/>
  <c r="T665" i="1"/>
  <c r="U665" i="1" s="1"/>
  <c r="T26" i="1"/>
  <c r="U26" i="1" s="1"/>
  <c r="T482" i="1"/>
  <c r="T27" i="1"/>
  <c r="T195" i="1"/>
  <c r="T315" i="1"/>
  <c r="U315" i="1" s="1"/>
  <c r="T659" i="1"/>
  <c r="U659" i="1" s="1"/>
  <c r="U325" i="1"/>
  <c r="U225" i="1"/>
  <c r="U549" i="1"/>
  <c r="U210" i="1"/>
  <c r="U707" i="1"/>
  <c r="U574" i="1"/>
  <c r="U94" i="1"/>
  <c r="U248" i="1"/>
  <c r="U400" i="1"/>
  <c r="U738" i="1"/>
  <c r="U244" i="1"/>
  <c r="U712" i="1"/>
  <c r="U233" i="1"/>
  <c r="U79" i="1"/>
  <c r="U181" i="1"/>
  <c r="U215" i="1"/>
  <c r="U667" i="1"/>
  <c r="U591" i="1"/>
  <c r="U554" i="1"/>
  <c r="U697" i="1"/>
  <c r="U494" i="1"/>
  <c r="U126" i="1"/>
  <c r="U473" i="1"/>
  <c r="U578" i="1"/>
  <c r="U399" i="1"/>
  <c r="U717" i="1"/>
  <c r="U220" i="1"/>
  <c r="U623" i="1"/>
  <c r="U348" i="1"/>
  <c r="U619" i="1"/>
  <c r="U237" i="1"/>
  <c r="U733" i="1"/>
  <c r="U313" i="1"/>
  <c r="U430" i="1"/>
  <c r="U687" i="1"/>
  <c r="U460" i="1"/>
  <c r="U417" i="1"/>
  <c r="U284" i="1"/>
  <c r="U311" i="1" l="1"/>
  <c r="U303" i="1"/>
  <c r="U228" i="1"/>
  <c r="U476" i="1"/>
  <c r="U492" i="1"/>
  <c r="U397" i="1"/>
  <c r="U378" i="1"/>
  <c r="U484" i="1"/>
  <c r="U478" i="1"/>
  <c r="U272" i="1"/>
  <c r="U241" i="1"/>
  <c r="U624" i="1"/>
  <c r="U329" i="1"/>
  <c r="U483" i="1"/>
  <c r="U227" i="1"/>
  <c r="U110" i="1"/>
  <c r="U253" i="1"/>
  <c r="U19" i="1"/>
  <c r="U224" i="1"/>
  <c r="U486" i="1"/>
  <c r="U664" i="1"/>
  <c r="U743" i="1"/>
  <c r="U740" i="1"/>
  <c r="U76" i="1"/>
  <c r="U202" i="1"/>
  <c r="U377" i="1"/>
  <c r="U468" i="1"/>
  <c r="V303" i="1"/>
  <c r="W303" i="1" s="1"/>
  <c r="U491" i="1"/>
  <c r="U711" i="1"/>
  <c r="U322" i="1"/>
  <c r="V95" i="1"/>
  <c r="W95" i="1" s="1"/>
  <c r="V587" i="1"/>
  <c r="W587" i="1" s="1"/>
  <c r="V284" i="1"/>
  <c r="W284" i="1" s="1"/>
  <c r="V385" i="1"/>
  <c r="W385" i="1" s="1"/>
  <c r="U715" i="1"/>
  <c r="U462" i="1"/>
  <c r="U407" i="1"/>
  <c r="U662" i="1"/>
  <c r="U454" i="1"/>
  <c r="U600" i="1"/>
  <c r="U352" i="1"/>
  <c r="U422" i="1"/>
  <c r="U406" i="1"/>
  <c r="U714" i="1"/>
  <c r="U606" i="1"/>
  <c r="U278" i="1"/>
  <c r="U232" i="1"/>
  <c r="U490" i="1"/>
  <c r="U349" i="1"/>
  <c r="U701" i="1"/>
  <c r="U695" i="1"/>
  <c r="U584" i="1"/>
  <c r="U159" i="1"/>
  <c r="U674" i="1"/>
  <c r="U445" i="1"/>
  <c r="U75" i="1"/>
  <c r="U419" i="1"/>
  <c r="U271" i="1"/>
  <c r="U412" i="1"/>
  <c r="U97" i="1"/>
  <c r="U466" i="1"/>
  <c r="U339" i="1"/>
  <c r="U247" i="1"/>
  <c r="U254" i="1"/>
  <c r="U22" i="1"/>
  <c r="U464" i="1"/>
  <c r="U475" i="1"/>
  <c r="U91" i="1"/>
  <c r="U589" i="1"/>
  <c r="U451" i="1"/>
  <c r="U470" i="1"/>
  <c r="U373" i="1"/>
  <c r="U262" i="1"/>
  <c r="U629" i="1"/>
  <c r="U641" i="1"/>
  <c r="U43" i="1"/>
  <c r="U231" i="1"/>
  <c r="U288" i="1"/>
  <c r="U335" i="1"/>
  <c r="U305" i="1"/>
  <c r="U599" i="1"/>
  <c r="U433" i="1"/>
  <c r="U188" i="1"/>
  <c r="U25" i="1"/>
  <c r="U547" i="1"/>
  <c r="U341" i="1"/>
  <c r="U577" i="1"/>
  <c r="U41" i="1"/>
  <c r="U572" i="1"/>
  <c r="U217" i="1"/>
  <c r="U482" i="1"/>
  <c r="U487" i="1"/>
  <c r="U301" i="1"/>
  <c r="U684" i="1"/>
  <c r="U172" i="1"/>
  <c r="U18" i="1"/>
  <c r="U647" i="1"/>
  <c r="U413" i="1"/>
  <c r="U672" i="1"/>
  <c r="U509" i="1"/>
  <c r="U481" i="1"/>
  <c r="U30" i="1"/>
  <c r="U626" i="1"/>
  <c r="U266" i="1"/>
  <c r="U108" i="1"/>
  <c r="U132" i="1"/>
  <c r="U316" i="1"/>
  <c r="U398" i="1"/>
  <c r="U111" i="1"/>
  <c r="U456" i="1"/>
  <c r="U74" i="1"/>
  <c r="U239" i="1"/>
  <c r="U300" i="1"/>
  <c r="U338" i="1"/>
  <c r="U511" i="1"/>
  <c r="U480" i="1"/>
  <c r="U62" i="1"/>
  <c r="U392" i="1"/>
  <c r="U195" i="1"/>
  <c r="U376" i="1"/>
  <c r="U267" i="1"/>
  <c r="U713" i="1"/>
  <c r="U370" i="1"/>
  <c r="U64" i="1"/>
  <c r="U309" i="1"/>
  <c r="U593" i="1"/>
  <c r="U275" i="1"/>
  <c r="U27" i="1"/>
  <c r="U663" i="1"/>
  <c r="U421" i="1"/>
  <c r="U178" i="1"/>
  <c r="U268" i="1"/>
  <c r="U493" i="1"/>
  <c r="U585" i="1"/>
  <c r="U166" i="1"/>
  <c r="U625" i="1"/>
  <c r="U458" i="1"/>
  <c r="U463" i="1"/>
  <c r="U259" i="1"/>
  <c r="U169" i="1"/>
  <c r="U745" i="1"/>
  <c r="U431" i="1"/>
  <c r="U488" i="1"/>
  <c r="U226" i="1"/>
  <c r="U423" i="1"/>
  <c r="U452" i="1"/>
  <c r="U323" i="1"/>
  <c r="U24" i="1"/>
  <c r="U85" i="1"/>
  <c r="U688" i="1"/>
  <c r="U653" i="1"/>
  <c r="V498" i="1" l="1"/>
  <c r="W498" i="1" s="1"/>
  <c r="V290" i="1"/>
  <c r="W290" i="1" s="1"/>
  <c r="V288" i="1"/>
  <c r="W288" i="1" s="1"/>
  <c r="V350" i="1"/>
  <c r="W350" i="1" s="1"/>
  <c r="V246" i="1"/>
  <c r="W246" i="1" s="1"/>
  <c r="V493" i="1"/>
  <c r="W493" i="1" s="1"/>
  <c r="V475" i="1"/>
  <c r="W475" i="1" s="1"/>
  <c r="V116" i="1"/>
  <c r="W116" i="1" s="1"/>
  <c r="V178" i="1"/>
  <c r="W178" i="1" s="1"/>
  <c r="V505" i="1"/>
  <c r="W505" i="1" s="1"/>
  <c r="V712" i="1"/>
  <c r="W712" i="1" s="1"/>
  <c r="V82" i="1"/>
  <c r="W82" i="1" s="1"/>
  <c r="V476" i="1"/>
  <c r="W476" i="1" s="1"/>
  <c r="V191" i="1"/>
  <c r="W191" i="1" s="1"/>
  <c r="V94" i="1"/>
  <c r="W94" i="1" s="1"/>
  <c r="V572" i="1"/>
  <c r="W572" i="1" s="1"/>
  <c r="V746" i="1"/>
  <c r="W746" i="1" s="1"/>
  <c r="V591" i="1"/>
  <c r="W591" i="1" s="1"/>
  <c r="V281" i="1"/>
  <c r="W281" i="1" s="1"/>
  <c r="V601" i="1"/>
  <c r="W601" i="1" s="1"/>
  <c r="V492" i="1"/>
  <c r="W492" i="1" s="1"/>
  <c r="V13" i="1"/>
  <c r="W13" i="1" s="1"/>
  <c r="V326" i="1"/>
  <c r="W326" i="1" s="1"/>
  <c r="V282" i="1"/>
  <c r="W282" i="1" s="1"/>
  <c r="V667" i="1"/>
  <c r="W667" i="1" s="1"/>
  <c r="V671" i="1"/>
  <c r="W671" i="1" s="1"/>
  <c r="V228" i="1"/>
  <c r="W228" i="1" s="1"/>
  <c r="V286" i="1"/>
  <c r="W286" i="1" s="1"/>
  <c r="V106" i="1"/>
  <c r="W106" i="1" s="1"/>
  <c r="V467" i="1"/>
  <c r="W467" i="1" s="1"/>
  <c r="V297" i="1"/>
  <c r="W297" i="1" s="1"/>
  <c r="V509" i="1"/>
  <c r="W509" i="1" s="1"/>
  <c r="V65" i="1"/>
  <c r="W65" i="1" s="1"/>
  <c r="V717" i="1"/>
  <c r="W717" i="1" s="1"/>
  <c r="V458" i="1"/>
  <c r="W458" i="1" s="1"/>
  <c r="V311" i="1"/>
  <c r="W311" i="1" s="1"/>
  <c r="V107" i="1"/>
  <c r="W107" i="1" s="1"/>
  <c r="V224" i="1"/>
  <c r="W224" i="1" s="1"/>
  <c r="V45" i="1"/>
  <c r="W45" i="1" s="1"/>
  <c r="V24" i="1"/>
  <c r="W24" i="1" s="1"/>
  <c r="V589" i="1"/>
  <c r="W589" i="1" s="1"/>
  <c r="V296" i="1"/>
  <c r="W296" i="1" s="1"/>
  <c r="V471" i="1"/>
  <c r="W471" i="1" s="1"/>
  <c r="V660" i="1"/>
  <c r="W660" i="1" s="1"/>
  <c r="V489" i="1"/>
  <c r="W489" i="1" s="1"/>
  <c r="V450" i="1"/>
  <c r="W450" i="1" s="1"/>
  <c r="V174" i="1"/>
  <c r="W174" i="1" s="1"/>
  <c r="V54" i="1"/>
  <c r="W54" i="1" s="1"/>
  <c r="V49" i="1"/>
  <c r="W49" i="1" s="1"/>
  <c r="V76" i="1"/>
  <c r="W76" i="1" s="1"/>
  <c r="V713" i="1"/>
  <c r="W713" i="1" s="1"/>
  <c r="V278" i="1"/>
  <c r="W278" i="1" s="1"/>
  <c r="V215" i="1"/>
  <c r="W215" i="1" s="1"/>
  <c r="V272" i="1"/>
  <c r="W272" i="1" s="1"/>
  <c r="V619" i="1"/>
  <c r="W619" i="1" s="1"/>
  <c r="V664" i="1"/>
  <c r="W664" i="1" s="1"/>
  <c r="V574" i="1"/>
  <c r="W574" i="1" s="1"/>
  <c r="V551" i="1"/>
  <c r="W551" i="1" s="1"/>
  <c r="V226" i="1"/>
  <c r="W226" i="1" s="1"/>
  <c r="V108" i="1"/>
  <c r="W108" i="1" s="1"/>
  <c r="V665" i="1"/>
  <c r="W665" i="1" s="1"/>
  <c r="V244" i="1"/>
  <c r="W244" i="1" s="1"/>
  <c r="V126" i="1"/>
  <c r="W126" i="1" s="1"/>
  <c r="V459" i="1"/>
  <c r="W459" i="1" s="1"/>
  <c r="V291" i="1"/>
  <c r="W291" i="1" s="1"/>
  <c r="V576" i="1"/>
  <c r="W576" i="1" s="1"/>
  <c r="V237" i="1"/>
  <c r="W237" i="1" s="1"/>
  <c r="V571" i="1"/>
  <c r="W571" i="1" s="1"/>
  <c r="V19" i="1"/>
  <c r="W19" i="1" s="1"/>
  <c r="V685" i="1"/>
  <c r="W685" i="1" s="1"/>
  <c r="V42" i="1"/>
  <c r="W42" i="1" s="1"/>
  <c r="V455" i="1"/>
  <c r="W455" i="1" s="1"/>
  <c r="V85" i="1"/>
  <c r="W85" i="1" s="1"/>
  <c r="V14" i="1"/>
  <c r="W14" i="1" s="1"/>
  <c r="V707" i="1"/>
  <c r="W707" i="1" s="1"/>
  <c r="V472" i="1"/>
  <c r="W472" i="1" s="1"/>
  <c r="V610" i="1"/>
  <c r="W610" i="1" s="1"/>
  <c r="V461" i="1"/>
  <c r="W461" i="1" s="1"/>
  <c r="V223" i="1"/>
  <c r="W223" i="1" s="1"/>
  <c r="V373" i="1"/>
  <c r="W373" i="1" s="1"/>
  <c r="V595" i="1"/>
  <c r="W595" i="1" s="1"/>
  <c r="V119" i="1"/>
  <c r="W119" i="1" s="1"/>
  <c r="V577" i="1"/>
  <c r="W577" i="1" s="1"/>
  <c r="V102" i="1"/>
  <c r="W102" i="1" s="1"/>
  <c r="V245" i="1"/>
  <c r="W245" i="1" s="1"/>
  <c r="V478" i="1"/>
  <c r="W478" i="1" s="1"/>
  <c r="V687" i="1"/>
  <c r="W687" i="1" s="1"/>
  <c r="V147" i="1"/>
  <c r="W147" i="1" s="1"/>
  <c r="V726" i="1"/>
  <c r="W726" i="1" s="1"/>
  <c r="V404" i="1"/>
  <c r="W404" i="1" s="1"/>
  <c r="V221" i="1"/>
  <c r="W221" i="1" s="1"/>
  <c r="V413" i="1"/>
  <c r="W413" i="1" s="1"/>
  <c r="V55" i="1"/>
  <c r="W55" i="1" s="1"/>
  <c r="V545" i="1"/>
  <c r="W545" i="1" s="1"/>
  <c r="V120" i="1"/>
  <c r="W120" i="1" s="1"/>
  <c r="V526" i="1"/>
  <c r="W526" i="1" s="1"/>
  <c r="V451" i="1"/>
  <c r="W451" i="1" s="1"/>
  <c r="V266" i="1"/>
  <c r="W266" i="1" s="1"/>
  <c r="V217" i="1"/>
  <c r="W217" i="1" s="1"/>
  <c r="V74" i="1"/>
  <c r="W74" i="1" s="1"/>
  <c r="V110" i="1"/>
  <c r="W110" i="1" s="1"/>
  <c r="V268" i="1"/>
  <c r="W268" i="1" s="1"/>
  <c r="V517" i="1"/>
  <c r="W517" i="1" s="1"/>
  <c r="V341" i="1"/>
  <c r="W341" i="1" s="1"/>
  <c r="V477" i="1"/>
  <c r="W477" i="1" s="1"/>
  <c r="V395" i="1"/>
  <c r="W395" i="1" s="1"/>
  <c r="V77" i="1"/>
  <c r="W77" i="1" s="1"/>
  <c r="V397" i="1"/>
  <c r="W397" i="1" s="1"/>
  <c r="V575" i="1"/>
  <c r="W575" i="1" s="1"/>
  <c r="V271" i="1"/>
  <c r="W271" i="1" s="1"/>
  <c r="V672" i="1"/>
  <c r="W672" i="1" s="1"/>
  <c r="V231" i="1"/>
  <c r="W231" i="1" s="1"/>
  <c r="V412" i="1"/>
  <c r="W412" i="1" s="1"/>
  <c r="V414" i="1"/>
  <c r="W414" i="1" s="1"/>
  <c r="V219" i="1"/>
  <c r="W219" i="1" s="1"/>
  <c r="V484" i="1"/>
  <c r="W484" i="1" s="1"/>
  <c r="V370" i="1"/>
  <c r="W370" i="1" s="1"/>
  <c r="V711" i="1"/>
  <c r="W711" i="1" s="1"/>
  <c r="V738" i="1"/>
  <c r="W738" i="1" s="1"/>
  <c r="V323" i="1"/>
  <c r="W323" i="1" s="1"/>
  <c r="V433" i="1"/>
  <c r="W433" i="1" s="1"/>
  <c r="V420" i="1"/>
  <c r="W420" i="1" s="1"/>
  <c r="V668" i="1"/>
  <c r="W668" i="1" s="1"/>
  <c r="V409" i="1"/>
  <c r="W409" i="1" s="1"/>
  <c r="V695" i="1"/>
  <c r="W695" i="1" s="1"/>
  <c r="V111" i="1"/>
  <c r="W111" i="1" s="1"/>
  <c r="V673" i="1"/>
  <c r="W673" i="1" s="1"/>
  <c r="V115" i="1"/>
  <c r="W115" i="1" s="1"/>
  <c r="V166" i="1"/>
  <c r="W166" i="1" s="1"/>
  <c r="V697" i="1"/>
  <c r="W697" i="1" s="1"/>
  <c r="V214" i="1"/>
  <c r="W214" i="1" s="1"/>
  <c r="V293" i="1"/>
  <c r="W293" i="1" s="1"/>
  <c r="V331" i="1"/>
  <c r="W331" i="1" s="1"/>
  <c r="V624" i="1"/>
  <c r="W624" i="1" s="1"/>
  <c r="V464" i="1"/>
  <c r="W464" i="1" s="1"/>
  <c r="V674" i="1"/>
  <c r="W674" i="1" s="1"/>
  <c r="V310" i="1"/>
  <c r="W310" i="1" s="1"/>
  <c r="V740" i="1"/>
  <c r="W740" i="1" s="1"/>
  <c r="V378" i="1"/>
  <c r="W378" i="1" s="1"/>
  <c r="V232" i="1"/>
  <c r="W232" i="1" s="1"/>
  <c r="V623" i="1"/>
  <c r="W623" i="1" s="1"/>
  <c r="V463" i="1"/>
  <c r="W463" i="1" s="1"/>
  <c r="V598" i="1"/>
  <c r="W598" i="1" s="1"/>
  <c r="V103" i="1"/>
  <c r="W103" i="1" s="1"/>
  <c r="V669" i="1"/>
  <c r="W669" i="1" s="1"/>
  <c r="V417" i="1"/>
  <c r="W417" i="1" s="1"/>
  <c r="V462" i="1"/>
  <c r="W462" i="1" s="1"/>
  <c r="V468" i="1"/>
  <c r="W468" i="1" s="1"/>
  <c r="V415" i="1"/>
  <c r="W415" i="1" s="1"/>
  <c r="V629" i="1"/>
  <c r="W629" i="1" s="1"/>
  <c r="V230" i="1"/>
  <c r="W230" i="1" s="1"/>
  <c r="V483" i="1"/>
  <c r="W483" i="1" s="1"/>
  <c r="V254" i="1"/>
  <c r="W254" i="1" s="1"/>
  <c r="V689" i="1"/>
  <c r="W689" i="1" s="1"/>
  <c r="V486" i="1"/>
  <c r="W486" i="1" s="1"/>
  <c r="V747" i="1"/>
  <c r="W747" i="1" s="1"/>
  <c r="V339" i="1"/>
  <c r="W339" i="1" s="1"/>
  <c r="V627" i="1"/>
  <c r="W627" i="1" s="1"/>
  <c r="V338" i="1"/>
  <c r="W338" i="1" s="1"/>
  <c r="V681" i="1"/>
  <c r="W681" i="1" s="1"/>
  <c r="V500" i="1"/>
  <c r="W500" i="1" s="1"/>
  <c r="V470" i="1"/>
  <c r="W470" i="1" s="1"/>
  <c r="V447" i="1"/>
  <c r="W447" i="1" s="1"/>
  <c r="V289" i="1"/>
  <c r="W289" i="1" s="1"/>
  <c r="V225" i="1"/>
  <c r="W225" i="1" s="1"/>
  <c r="V28" i="1"/>
  <c r="W28" i="1" s="1"/>
  <c r="V202" i="1"/>
  <c r="W202" i="1" s="1"/>
  <c r="V97" i="1"/>
  <c r="W97" i="1" s="1"/>
  <c r="V394" i="1"/>
  <c r="W394" i="1" s="1"/>
  <c r="V333" i="1"/>
  <c r="W333" i="1" s="1"/>
  <c r="V482" i="1"/>
  <c r="W482" i="1" s="1"/>
  <c r="V53" i="1"/>
  <c r="W53" i="1" s="1"/>
  <c r="V248" i="1"/>
  <c r="W248" i="1" s="1"/>
  <c r="V69" i="1"/>
  <c r="W69" i="1" s="1"/>
  <c r="V474" i="1"/>
  <c r="W474" i="1" s="1"/>
  <c r="V445" i="1"/>
  <c r="W445" i="1" s="1"/>
  <c r="V234" i="1"/>
  <c r="W234" i="1" s="1"/>
  <c r="V546" i="1"/>
  <c r="W546" i="1" s="1"/>
  <c r="V273" i="1"/>
  <c r="W273" i="1" s="1"/>
  <c r="V714" i="1"/>
  <c r="W714" i="1" s="1"/>
  <c r="V283" i="1"/>
  <c r="W283" i="1" s="1"/>
  <c r="V172" i="1"/>
  <c r="W172" i="1" s="1"/>
  <c r="V743" i="1"/>
  <c r="W743" i="1" s="1"/>
  <c r="V688" i="1"/>
  <c r="W688" i="1" s="1"/>
  <c r="V320" i="1"/>
  <c r="W320" i="1" s="1"/>
  <c r="V422" i="1"/>
  <c r="W422" i="1" s="1"/>
  <c r="V169" i="1"/>
  <c r="W169" i="1" s="1"/>
  <c r="V140" i="1"/>
  <c r="W140" i="1" s="1"/>
  <c r="V488" i="1"/>
  <c r="W488" i="1" s="1"/>
  <c r="V684" i="1"/>
  <c r="W684" i="1" s="1"/>
  <c r="V177" i="1"/>
  <c r="W177" i="1" s="1"/>
  <c r="V701" i="1"/>
  <c r="W701" i="1" s="1"/>
  <c r="V112" i="1"/>
  <c r="W112" i="1" s="1"/>
  <c r="V400" i="1"/>
  <c r="W400" i="1" s="1"/>
  <c r="V521" i="1"/>
  <c r="W521" i="1" s="1"/>
  <c r="V446" i="1"/>
  <c r="W446" i="1" s="1"/>
  <c r="V479" i="1"/>
  <c r="W479" i="1" s="1"/>
  <c r="V239" i="1"/>
  <c r="W239" i="1" s="1"/>
  <c r="V494" i="1"/>
  <c r="W494" i="1" s="1"/>
  <c r="V585" i="1"/>
  <c r="W585" i="1" s="1"/>
  <c r="V393" i="1"/>
  <c r="W393" i="1" s="1"/>
  <c r="V466" i="1"/>
  <c r="W466" i="1" s="1"/>
  <c r="V741" i="1"/>
  <c r="W741" i="1" s="1"/>
  <c r="V443" i="1"/>
  <c r="W443" i="1" s="1"/>
  <c r="V160" i="1"/>
  <c r="W160" i="1" s="1"/>
  <c r="V426" i="1"/>
  <c r="W426" i="1" s="1"/>
  <c r="V398" i="1"/>
  <c r="W398" i="1" s="1"/>
  <c r="V706" i="1"/>
  <c r="W706" i="1" s="1"/>
  <c r="V216" i="1"/>
  <c r="W216" i="1" s="1"/>
  <c r="V220" i="1"/>
  <c r="W220" i="1" s="1"/>
  <c r="V52" i="1"/>
  <c r="W52" i="1" s="1"/>
  <c r="V329" i="1"/>
  <c r="W329" i="1" s="1"/>
  <c r="V583" i="1"/>
  <c r="W583" i="1" s="1"/>
  <c r="V633" i="1"/>
  <c r="W633" i="1" s="1"/>
  <c r="V80" i="1"/>
  <c r="W80" i="1" s="1"/>
  <c r="V43" i="1"/>
  <c r="W43" i="1" s="1"/>
  <c r="V247" i="1"/>
  <c r="W247" i="1" s="1"/>
  <c r="V104" i="1"/>
  <c r="W104" i="1" s="1"/>
  <c r="V75" i="1"/>
  <c r="W75" i="1" s="1"/>
  <c r="V392" i="1"/>
  <c r="W392" i="1" s="1"/>
  <c r="V628" i="1"/>
  <c r="W628" i="1" s="1"/>
  <c r="V374" i="1"/>
  <c r="W374" i="1" s="1"/>
  <c r="V407" i="1"/>
  <c r="W407" i="1" s="1"/>
  <c r="V175" i="1"/>
  <c r="W175" i="1" s="1"/>
  <c r="V718" i="1"/>
  <c r="W718" i="1" s="1"/>
  <c r="V173" i="1"/>
  <c r="W173" i="1" s="1"/>
  <c r="V352" i="1"/>
  <c r="W352" i="1" s="1"/>
  <c r="V41" i="1"/>
  <c r="W41" i="1" s="1"/>
  <c r="V267" i="1"/>
  <c r="W267" i="1" s="1"/>
  <c r="V325" i="1"/>
  <c r="W325" i="1" s="1"/>
  <c r="V391" i="1"/>
  <c r="W391" i="1" s="1"/>
  <c r="V348" i="1"/>
  <c r="W348" i="1" s="1"/>
  <c r="V421" i="1"/>
  <c r="W421" i="1" s="1"/>
  <c r="V580" i="1"/>
  <c r="W580" i="1" s="1"/>
  <c r="V241" i="1"/>
  <c r="W241" i="1" s="1"/>
  <c r="V376" i="1"/>
  <c r="W376" i="1" s="1"/>
  <c r="V600" i="1"/>
  <c r="W600" i="1" s="1"/>
  <c r="V70" i="1"/>
  <c r="W70" i="1" s="1"/>
  <c r="V578" i="1"/>
  <c r="W578" i="1" s="1"/>
  <c r="V456" i="1"/>
  <c r="W456" i="1" s="1"/>
  <c r="V625" i="1"/>
  <c r="W625" i="1" s="1"/>
  <c r="V250" i="1"/>
  <c r="W250" i="1" s="1"/>
  <c r="V744" i="1"/>
  <c r="W744" i="1" s="1"/>
  <c r="V573" i="1"/>
  <c r="W573" i="1" s="1"/>
  <c r="V124" i="1"/>
  <c r="W124" i="1" s="1"/>
  <c r="V349" i="1"/>
  <c r="W349" i="1" s="1"/>
  <c r="V279" i="1"/>
  <c r="W279" i="1" s="1"/>
  <c r="V419" i="1"/>
  <c r="W419" i="1" s="1"/>
  <c r="V497" i="1"/>
  <c r="W497" i="1" s="1"/>
  <c r="V295" i="1"/>
  <c r="W295" i="1" s="1"/>
  <c r="V300" i="1"/>
  <c r="W300" i="1" s="1"/>
  <c r="V159" i="1"/>
  <c r="W159" i="1" s="1"/>
  <c r="V487" i="1"/>
  <c r="W487" i="1" s="1"/>
  <c r="V229" i="1"/>
  <c r="W229" i="1" s="1"/>
  <c r="V745" i="1"/>
  <c r="W745" i="1" s="1"/>
  <c r="V620" i="1"/>
  <c r="W620" i="1" s="1"/>
  <c r="V485" i="1"/>
  <c r="W485" i="1" s="1"/>
  <c r="V171" i="1"/>
  <c r="W171" i="1" s="1"/>
  <c r="V423" i="1"/>
  <c r="W423" i="1" s="1"/>
  <c r="V280" i="1"/>
  <c r="W280" i="1" s="1"/>
  <c r="V170" i="1"/>
  <c r="W170" i="1" s="1"/>
  <c r="V599" i="1"/>
  <c r="W599" i="1" s="1"/>
  <c r="V715" i="1"/>
  <c r="W715" i="1" s="1"/>
  <c r="V181" i="1"/>
  <c r="W181" i="1" s="1"/>
  <c r="V749" i="1"/>
  <c r="W749" i="1" s="1"/>
  <c r="V122" i="1"/>
  <c r="W122" i="1" s="1"/>
  <c r="V30" i="1"/>
  <c r="W30" i="1" s="1"/>
  <c r="V609" i="1"/>
  <c r="W609" i="1" s="1"/>
  <c r="V549" i="1"/>
  <c r="W549" i="1" s="1"/>
  <c r="V305" i="1"/>
  <c r="W305" i="1" s="1"/>
  <c r="V27" i="1"/>
  <c r="W27" i="1" s="1"/>
  <c r="V26" i="1"/>
  <c r="W26" i="1" s="1"/>
  <c r="V511" i="1"/>
  <c r="W511" i="1" s="1"/>
  <c r="V480" i="1"/>
  <c r="W480" i="1" s="1"/>
  <c r="V548" i="1"/>
  <c r="W548" i="1" s="1"/>
  <c r="V301" i="1"/>
  <c r="W301" i="1" s="1"/>
  <c r="V313" i="1"/>
  <c r="W313" i="1" s="1"/>
  <c r="V321" i="1"/>
  <c r="W321" i="1" s="1"/>
  <c r="V454" i="1"/>
  <c r="W454" i="1" s="1"/>
  <c r="V396" i="1"/>
  <c r="W396" i="1" s="1"/>
  <c r="V457" i="1"/>
  <c r="W457" i="1" s="1"/>
  <c r="V322" i="1"/>
  <c r="W322" i="1" s="1"/>
  <c r="V307" i="1"/>
  <c r="W307" i="1" s="1"/>
  <c r="V275" i="1"/>
  <c r="W275" i="1" s="1"/>
  <c r="V83" i="1"/>
  <c r="W83" i="1" s="1"/>
  <c r="V460" i="1"/>
  <c r="W460" i="1" s="1"/>
  <c r="V584" i="1"/>
  <c r="W584" i="1" s="1"/>
  <c r="V253" i="1"/>
  <c r="W253" i="1" s="1"/>
  <c r="V91" i="1"/>
  <c r="W91" i="1" s="1"/>
  <c r="V5" i="1"/>
  <c r="W5" i="1" s="1"/>
  <c r="V406" i="1"/>
  <c r="W406" i="1" s="1"/>
  <c r="V236" i="1"/>
  <c r="W236" i="1" s="1"/>
  <c r="V351" i="1"/>
  <c r="W351" i="1" s="1"/>
  <c r="V662" i="1"/>
  <c r="W662" i="1" s="1"/>
  <c r="V437" i="1"/>
  <c r="W437" i="1" s="1"/>
  <c r="V132" i="1"/>
  <c r="W132" i="1" s="1"/>
  <c r="V554" i="1"/>
  <c r="W554" i="1" s="1"/>
  <c r="V465" i="1"/>
  <c r="W465" i="1" s="1"/>
  <c r="V481" i="1"/>
  <c r="W481" i="1" s="1"/>
  <c r="V259" i="1"/>
  <c r="W259" i="1" s="1"/>
  <c r="V547" i="1"/>
  <c r="W547" i="1" s="1"/>
  <c r="V387" i="1"/>
  <c r="W387" i="1" s="1"/>
  <c r="V641" i="1"/>
  <c r="W641" i="1" s="1"/>
  <c r="V227" i="1"/>
  <c r="W227" i="1" s="1"/>
  <c r="V490" i="1"/>
  <c r="W490" i="1" s="1"/>
  <c r="V676" i="1"/>
  <c r="W676" i="1" s="1"/>
  <c r="V491" i="1"/>
  <c r="W491" i="1" s="1"/>
  <c r="V616" i="1"/>
  <c r="W616" i="1" s="1"/>
  <c r="V309" i="1"/>
  <c r="W309" i="1" s="1"/>
  <c r="V606" i="1"/>
  <c r="W606" i="1" s="1"/>
  <c r="V62" i="1"/>
  <c r="W62" i="1" s="1"/>
  <c r="V298" i="1"/>
  <c r="W298" i="1" s="1"/>
  <c r="V647" i="1"/>
  <c r="W647" i="1" s="1"/>
  <c r="V448" i="1"/>
  <c r="W448" i="1" s="1"/>
  <c r="V235" i="1"/>
  <c r="W235" i="1" s="1"/>
  <c r="V195" i="1"/>
  <c r="W195" i="1" s="1"/>
  <c r="V659" i="1"/>
  <c r="W659" i="1" s="1"/>
  <c r="V210" i="1"/>
  <c r="W210" i="1" s="1"/>
  <c r="V469" i="1"/>
  <c r="W469" i="1" s="1"/>
  <c r="V658" i="1"/>
  <c r="W658" i="1" s="1"/>
  <c r="V188" i="1"/>
  <c r="W188" i="1" s="1"/>
  <c r="V653" i="1"/>
  <c r="W653" i="1" s="1"/>
  <c r="V377" i="1"/>
  <c r="W377" i="1" s="1"/>
  <c r="V18" i="1"/>
  <c r="W18" i="1" s="1"/>
  <c r="V125" i="1"/>
  <c r="W125" i="1" s="1"/>
  <c r="V335" i="1"/>
  <c r="W335" i="1" s="1"/>
  <c r="V399" i="1"/>
  <c r="W399" i="1" s="1"/>
  <c r="V262" i="1"/>
  <c r="W262" i="1" s="1"/>
  <c r="V328" i="1"/>
  <c r="W328" i="1" s="1"/>
  <c r="V618" i="1"/>
  <c r="W618" i="1" s="1"/>
  <c r="V315" i="1"/>
  <c r="W315" i="1" s="1"/>
  <c r="V29" i="1"/>
  <c r="W29" i="1" s="1"/>
  <c r="V582" i="1"/>
  <c r="W582" i="1" s="1"/>
  <c r="V381" i="1"/>
  <c r="W381" i="1" s="1"/>
  <c r="V79" i="1"/>
  <c r="W79" i="1" s="1"/>
  <c r="V105" i="1"/>
  <c r="W105" i="1" s="1"/>
  <c r="V452" i="1"/>
  <c r="W452" i="1" s="1"/>
  <c r="V473" i="1"/>
  <c r="W473" i="1" s="1"/>
  <c r="V238" i="1"/>
  <c r="W238" i="1" s="1"/>
  <c r="V233" i="1"/>
  <c r="W233" i="1" s="1"/>
  <c r="V292" i="1"/>
  <c r="W292" i="1" s="1"/>
  <c r="V640" i="1"/>
  <c r="W640" i="1" s="1"/>
  <c r="V158" i="1"/>
  <c r="W158" i="1" s="1"/>
  <c r="V22" i="1"/>
  <c r="W22" i="1" s="1"/>
  <c r="V663" i="1"/>
  <c r="W663" i="1" s="1"/>
  <c r="V222" i="1"/>
  <c r="W222" i="1" s="1"/>
  <c r="V25" i="1"/>
  <c r="W25" i="1" s="1"/>
  <c r="V316" i="1"/>
  <c r="W316" i="1" s="1"/>
  <c r="V318" i="1"/>
  <c r="W318" i="1" s="1"/>
  <c r="V496" i="1"/>
  <c r="W496" i="1" s="1"/>
  <c r="V64" i="1"/>
  <c r="W64" i="1" s="1"/>
  <c r="V593" i="1"/>
  <c r="W593" i="1" s="1"/>
  <c r="V430" i="1"/>
  <c r="W430" i="1" s="1"/>
  <c r="V113" i="1"/>
  <c r="W113" i="1" s="1"/>
  <c r="V242" i="1"/>
  <c r="W242" i="1" s="1"/>
  <c r="V431" i="1"/>
  <c r="W431" i="1" s="1"/>
  <c r="V213" i="1"/>
  <c r="W213" i="1" s="1"/>
  <c r="V453" i="1"/>
  <c r="W453" i="1" s="1"/>
  <c r="V212" i="1"/>
  <c r="W212" i="1" s="1"/>
  <c r="V626" i="1"/>
  <c r="W626" i="1" s="1"/>
  <c r="V724" i="1"/>
  <c r="W724" i="1" s="1"/>
  <c r="V733" i="1"/>
  <c r="W733" i="1" s="1"/>
</calcChain>
</file>

<file path=xl/sharedStrings.xml><?xml version="1.0" encoding="utf-8"?>
<sst xmlns="http://schemas.openxmlformats.org/spreadsheetml/2006/main" count="9467" uniqueCount="2323">
  <si>
    <t>Nº</t>
  </si>
  <si>
    <t>Ubigeo</t>
  </si>
  <si>
    <t>Departamento</t>
  </si>
  <si>
    <t>Provincia</t>
  </si>
  <si>
    <t>Distrito</t>
  </si>
  <si>
    <t>Clasificación municipal</t>
  </si>
  <si>
    <t>010101</t>
  </si>
  <si>
    <t>AMAZONAS</t>
  </si>
  <si>
    <t>CHACHAPOYAS</t>
  </si>
  <si>
    <t>A</t>
  </si>
  <si>
    <t>010108</t>
  </si>
  <si>
    <t>HUANCAS</t>
  </si>
  <si>
    <t>E</t>
  </si>
  <si>
    <t>010110</t>
  </si>
  <si>
    <t>LEIMEBAMBA</t>
  </si>
  <si>
    <t>010112</t>
  </si>
  <si>
    <t>MAGDALENA</t>
  </si>
  <si>
    <t>010113</t>
  </si>
  <si>
    <t>MARISCAL CASTILLA</t>
  </si>
  <si>
    <t>010115</t>
  </si>
  <si>
    <t>MONTEVIDEO</t>
  </si>
  <si>
    <t>010118</t>
  </si>
  <si>
    <t>SAN FRANCISCO DE DAGUAS</t>
  </si>
  <si>
    <t>010119</t>
  </si>
  <si>
    <t>SAN ISIDRO DE MAINO</t>
  </si>
  <si>
    <t>010201</t>
  </si>
  <si>
    <t>BAGUA</t>
  </si>
  <si>
    <t>010301</t>
  </si>
  <si>
    <t>BONGARA</t>
  </si>
  <si>
    <t>JUMBILLA</t>
  </si>
  <si>
    <t>B</t>
  </si>
  <si>
    <t>010303</t>
  </si>
  <si>
    <t>CHURUJA</t>
  </si>
  <si>
    <t>010307</t>
  </si>
  <si>
    <t>JAZAN</t>
  </si>
  <si>
    <t>010309</t>
  </si>
  <si>
    <t>SAN CARLOS</t>
  </si>
  <si>
    <t>010401</t>
  </si>
  <si>
    <t>CONDORCANQUI</t>
  </si>
  <si>
    <t>NIEVA</t>
  </si>
  <si>
    <t>010501</t>
  </si>
  <si>
    <t>LUYA</t>
  </si>
  <si>
    <t>LAMUD</t>
  </si>
  <si>
    <t>010510</t>
  </si>
  <si>
    <t>LUYA VIEJO</t>
  </si>
  <si>
    <t>010516</t>
  </si>
  <si>
    <t>SAN CRISTOBAL</t>
  </si>
  <si>
    <t>010601</t>
  </si>
  <si>
    <t>RODRIGUEZ DE MENDOZA</t>
  </si>
  <si>
    <t>SAN NICOLAS</t>
  </si>
  <si>
    <t>010603</t>
  </si>
  <si>
    <t>COCHAMAL</t>
  </si>
  <si>
    <t>010701</t>
  </si>
  <si>
    <t>UTCUBAMBA</t>
  </si>
  <si>
    <t>BAGUA GRANDE</t>
  </si>
  <si>
    <t>020101</t>
  </si>
  <si>
    <t>ANCASH</t>
  </si>
  <si>
    <t>HUARAZ</t>
  </si>
  <si>
    <t>020105</t>
  </si>
  <si>
    <t>INDEPENDENCIA</t>
  </si>
  <si>
    <t>D</t>
  </si>
  <si>
    <t>020201</t>
  </si>
  <si>
    <t>AIJA</t>
  </si>
  <si>
    <t>020301</t>
  </si>
  <si>
    <t>ANTONIO RAYMONDI</t>
  </si>
  <si>
    <t>LLAMELLIN</t>
  </si>
  <si>
    <t>020401</t>
  </si>
  <si>
    <t>ASUNCION</t>
  </si>
  <si>
    <t>CHACAS</t>
  </si>
  <si>
    <t>020501</t>
  </si>
  <si>
    <t>BOLOGNESI</t>
  </si>
  <si>
    <t>CHIQUIAN</t>
  </si>
  <si>
    <t>020502</t>
  </si>
  <si>
    <t>ABELARDO PARDO LEZAMETA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</si>
  <si>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</si>
  <si>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</si>
  <si>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</si>
  <si>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</si>
  <si>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</si>
  <si>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</si>
  <si>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</si>
  <si>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</si>
  <si>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</si>
  <si>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</si>
  <si>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</si>
  <si>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</si>
  <si>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</si>
  <si>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</si>
  <si>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</si>
  <si>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</si>
  <si>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</si>
  <si>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</si>
  <si>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</si>
  <si>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</si>
  <si>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020701</t>
  </si>
  <si>
    <t>CARLOS FERMIN FITZCARRALD</t>
  </si>
  <si>
    <t>SAN LUIS</t>
  </si>
  <si>
    <t>020801</t>
  </si>
  <si>
    <t>CASMA</t>
  </si>
  <si>
    <t>020803</t>
  </si>
  <si>
    <t>COMANDANTE NOEL</t>
  </si>
  <si>
    <t>020901</t>
  </si>
  <si>
    <t>CORONGO</t>
  </si>
  <si>
    <t>020903</t>
  </si>
  <si>
    <t>BAMBAS</t>
  </si>
  <si>
    <t>020905</t>
  </si>
  <si>
    <t>LA PAMPA</t>
  </si>
  <si>
    <t>020907</t>
  </si>
  <si>
    <t>YUPAN</t>
  </si>
  <si>
    <t>021001</t>
  </si>
  <si>
    <t>HUARI</t>
  </si>
  <si>
    <t>021010</t>
  </si>
  <si>
    <t>PAUCAS</t>
  </si>
  <si>
    <t>021012</t>
  </si>
  <si>
    <t>RAHUAPAMPA</t>
  </si>
  <si>
    <t>021101</t>
  </si>
  <si>
    <t>HUARMEY</t>
  </si>
  <si>
    <t>021201</t>
  </si>
  <si>
    <t>HUAYLAS</t>
  </si>
  <si>
    <t>CARAZ</t>
  </si>
  <si>
    <t>021301</t>
  </si>
  <si>
    <t>MARISCAL LUZURIAGA</t>
  </si>
  <si>
    <t>PISCOBAMBA</t>
  </si>
  <si>
    <t>021401</t>
  </si>
  <si>
    <t>OCROS</t>
  </si>
  <si>
    <t>021403</t>
  </si>
  <si>
    <t>CAJAMARQUILLA</t>
  </si>
  <si>
    <t>021404</t>
  </si>
  <si>
    <t>CARHUAPAMPA</t>
  </si>
  <si>
    <t>021406</t>
  </si>
  <si>
    <t>CONGAS</t>
  </si>
  <si>
    <t>021407</t>
  </si>
  <si>
    <t>LLIPA</t>
  </si>
  <si>
    <t>021408</t>
  </si>
  <si>
    <t>SAN CRISTOBAL DE RAJAN</t>
  </si>
  <si>
    <t>021410</t>
  </si>
  <si>
    <t>SANTIAGO DE CHILCAS</t>
  </si>
  <si>
    <t>021501</t>
  </si>
  <si>
    <t>PALLASCA</t>
  </si>
  <si>
    <t>CABANA</t>
  </si>
  <si>
    <t>021507</t>
  </si>
  <si>
    <t>LLAPO</t>
  </si>
  <si>
    <t>021601</t>
  </si>
  <si>
    <t>POMABAMBA</t>
  </si>
  <si>
    <t>021701</t>
  </si>
  <si>
    <t>RECUAY</t>
  </si>
  <si>
    <t>021703</t>
  </si>
  <si>
    <t>COTAPARACO</t>
  </si>
  <si>
    <t>021705</t>
  </si>
  <si>
    <t>LLACLLIN</t>
  </si>
  <si>
    <t>021706</t>
  </si>
  <si>
    <t>MARCA</t>
  </si>
  <si>
    <t>021801</t>
  </si>
  <si>
    <t>SANTA</t>
  </si>
  <si>
    <t>CHIMBOTE</t>
  </si>
  <si>
    <t>021803</t>
  </si>
  <si>
    <t>COISHCO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</si>
  <si>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</si>
  <si>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</si>
  <si>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</si>
  <si>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</si>
  <si>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</si>
  <si>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</si>
  <si>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</si>
  <si>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</si>
  <si>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</si>
  <si>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022001</t>
  </si>
  <si>
    <t>YUNGAY</t>
  </si>
  <si>
    <t>030101</t>
  </si>
  <si>
    <t>APURIMAC</t>
  </si>
  <si>
    <t>ABANCAY</t>
  </si>
  <si>
    <t>030102</t>
  </si>
  <si>
    <t>CHACOCHE</t>
  </si>
  <si>
    <t>030109</t>
  </si>
  <si>
    <t>TAMBURCO</t>
  </si>
  <si>
    <t>030201</t>
  </si>
  <si>
    <t>ANDAHUAYLAS</t>
  </si>
  <si>
    <t>030211</t>
  </si>
  <si>
    <t>POMACOCHA</t>
  </si>
  <si>
    <t>030213</t>
  </si>
  <si>
    <t>SAN JERONIMO</t>
  </si>
  <si>
    <t>030216</t>
  </si>
  <si>
    <t>TALAVERA</t>
  </si>
  <si>
    <t>030220</t>
  </si>
  <si>
    <t>JOSE MARIA ARGUEDAS</t>
  </si>
  <si>
    <t>030301</t>
  </si>
  <si>
    <t>ANTABAMBA</t>
  </si>
  <si>
    <t>030302</t>
  </si>
  <si>
    <t>EL ORO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</si>
  <si>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</si>
  <si>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</si>
  <si>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</si>
  <si>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</si>
  <si>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</si>
  <si>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</si>
  <si>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</si>
  <si>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</si>
  <si>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</si>
  <si>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</si>
  <si>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</si>
  <si>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030403</t>
  </si>
  <si>
    <t>CARAYBAMBA</t>
  </si>
  <si>
    <t>030411</t>
  </si>
  <si>
    <t>SAN JUAN DE CHACÑA</t>
  </si>
  <si>
    <t>030501</t>
  </si>
  <si>
    <t>COTABAMBAS</t>
  </si>
  <si>
    <t>TAMBOBAMBA</t>
  </si>
  <si>
    <t>030601</t>
  </si>
  <si>
    <t>CHINCHEROS</t>
  </si>
  <si>
    <t>030602</t>
  </si>
  <si>
    <t>ANCO-HUALLO</t>
  </si>
  <si>
    <t>030701</t>
  </si>
  <si>
    <t>GRAU</t>
  </si>
  <si>
    <t>CHUQUIBAMBILLA</t>
  </si>
  <si>
    <t>030709</t>
  </si>
  <si>
    <t>SAN ANTONIO</t>
  </si>
  <si>
    <t>030711</t>
  </si>
  <si>
    <t>TURPAY</t>
  </si>
  <si>
    <t>030712</t>
  </si>
  <si>
    <t>VILCABAMBA</t>
  </si>
  <si>
    <t>030713</t>
  </si>
  <si>
    <t>VIRUNDO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</si>
  <si>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</si>
  <si>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</si>
  <si>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</si>
  <si>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</si>
  <si>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</si>
  <si>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</si>
  <si>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</si>
  <si>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</si>
  <si>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</si>
  <si>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</si>
  <si>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</si>
  <si>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</si>
  <si>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</si>
  <si>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</si>
  <si>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</si>
  <si>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</si>
  <si>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</si>
  <si>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</si>
  <si>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</si>
  <si>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</si>
  <si>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</si>
  <si>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</si>
  <si>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</si>
  <si>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</si>
  <si>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</si>
  <si>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</si>
  <si>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</si>
  <si>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</si>
  <si>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</si>
  <si>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</si>
  <si>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</si>
  <si>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</si>
  <si>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</si>
  <si>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</si>
  <si>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</si>
  <si>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</si>
  <si>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</si>
  <si>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</si>
  <si>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</si>
  <si>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</si>
  <si>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</si>
  <si>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</si>
  <si>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</si>
  <si>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</si>
  <si>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</si>
  <si>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</si>
  <si>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</si>
  <si>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</si>
  <si>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</si>
  <si>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</si>
  <si>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</si>
  <si>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</si>
  <si>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</si>
  <si>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</si>
  <si>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</si>
  <si>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</si>
  <si>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</si>
  <si>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</si>
  <si>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</si>
  <si>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</si>
  <si>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</si>
  <si>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</si>
  <si>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</si>
  <si>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</si>
  <si>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</si>
  <si>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</si>
  <si>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</si>
  <si>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</si>
  <si>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</si>
  <si>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</si>
  <si>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</si>
  <si>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</si>
  <si>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</si>
  <si>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</si>
  <si>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</si>
  <si>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</si>
  <si>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</si>
  <si>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</si>
  <si>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</si>
  <si>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</si>
  <si>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</si>
  <si>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</si>
  <si>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</si>
  <si>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</si>
  <si>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</si>
  <si>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</si>
  <si>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</si>
  <si>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</si>
  <si>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</si>
  <si>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</si>
  <si>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</si>
  <si>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</si>
  <si>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</si>
  <si>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</si>
  <si>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</si>
  <si>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</si>
  <si>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</si>
  <si>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</si>
  <si>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</si>
  <si>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</si>
  <si>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</si>
  <si>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</si>
  <si>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</si>
  <si>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</si>
  <si>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</si>
  <si>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</si>
  <si>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</si>
  <si>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</si>
  <si>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</si>
  <si>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</si>
  <si>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</si>
  <si>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</si>
  <si>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</si>
  <si>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</si>
  <si>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</si>
  <si>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</si>
  <si>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</si>
  <si>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</si>
  <si>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</si>
  <si>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</si>
  <si>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</si>
  <si>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</si>
  <si>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</si>
  <si>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</si>
  <si>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</si>
  <si>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</si>
  <si>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</si>
  <si>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</si>
  <si>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</si>
  <si>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</si>
  <si>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</si>
  <si>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</si>
  <si>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</si>
  <si>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</si>
  <si>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</si>
  <si>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040809</t>
  </si>
  <si>
    <t>TAURIA</t>
  </si>
  <si>
    <t>050101</t>
  </si>
  <si>
    <t>AYACUCHO</t>
  </si>
  <si>
    <t>HUAMANGA</t>
  </si>
  <si>
    <t>050104</t>
  </si>
  <si>
    <t>CARMEN ALTO</t>
  </si>
  <si>
    <t>050110</t>
  </si>
  <si>
    <t>SAN JUAN BAUTISTA</t>
  </si>
  <si>
    <t>050115</t>
  </si>
  <si>
    <t>JESUS NAZARENO</t>
  </si>
  <si>
    <t>050116</t>
  </si>
  <si>
    <t>ANDRES AVELINO CACERES DORREGARAY</t>
  </si>
  <si>
    <t>050201</t>
  </si>
  <si>
    <t>CANGALLO</t>
  </si>
  <si>
    <t>050301</t>
  </si>
  <si>
    <t>HUANCA SANCOS</t>
  </si>
  <si>
    <t>SANCOS</t>
  </si>
  <si>
    <t>050302</t>
  </si>
  <si>
    <t>CARAPO</t>
  </si>
  <si>
    <t>050401</t>
  </si>
  <si>
    <t>HUANTA</t>
  </si>
  <si>
    <t>050501</t>
  </si>
  <si>
    <t>LA MAR</t>
  </si>
  <si>
    <t>SAN MIGUEL</t>
  </si>
  <si>
    <t>050503</t>
  </si>
  <si>
    <t>AYNA</t>
  </si>
  <si>
    <t>050507</t>
  </si>
  <si>
    <t>SANTA ROSA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</si>
  <si>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</si>
  <si>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</si>
  <si>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</si>
  <si>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</si>
  <si>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</si>
  <si>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</si>
  <si>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</si>
  <si>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</si>
  <si>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</si>
  <si>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</si>
  <si>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</si>
  <si>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</si>
  <si>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</si>
  <si>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</si>
  <si>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</si>
  <si>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</si>
  <si>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</si>
  <si>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</si>
  <si>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</si>
  <si>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050705</t>
  </si>
  <si>
    <t>PULLO</t>
  </si>
  <si>
    <t>050801</t>
  </si>
  <si>
    <t>PAUCAR DEL SARA SARA</t>
  </si>
  <si>
    <t>PAUSA</t>
  </si>
  <si>
    <t>050804</t>
  </si>
  <si>
    <t>LAMPA</t>
  </si>
  <si>
    <t>050805</t>
  </si>
  <si>
    <t>MARCABAMBA</t>
  </si>
  <si>
    <t>050810</t>
  </si>
  <si>
    <t>SARA SARA</t>
  </si>
  <si>
    <t>050901</t>
  </si>
  <si>
    <t>SUCRE</t>
  </si>
  <si>
    <t>QUEROBAMBA</t>
  </si>
  <si>
    <t>050902</t>
  </si>
  <si>
    <t>BELEN</t>
  </si>
  <si>
    <t>050905</t>
  </si>
  <si>
    <t>HUACAÑA</t>
  </si>
  <si>
    <t>050906</t>
  </si>
  <si>
    <t>MORCOLLA</t>
  </si>
  <si>
    <t>050907</t>
  </si>
  <si>
    <t>PAICO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</si>
  <si>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</si>
  <si>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</si>
  <si>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</si>
  <si>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</si>
  <si>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</si>
  <si>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</si>
  <si>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</si>
  <si>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</si>
  <si>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</si>
  <si>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</si>
  <si>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</si>
  <si>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</si>
  <si>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</si>
  <si>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</si>
  <si>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</si>
  <si>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</si>
  <si>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</si>
  <si>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</si>
  <si>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</si>
  <si>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051011</t>
  </si>
  <si>
    <t>SARHUA</t>
  </si>
  <si>
    <t>051101</t>
  </si>
  <si>
    <t>VILCAS HUAMAN</t>
  </si>
  <si>
    <t>051102</t>
  </si>
  <si>
    <t>ACCOMARCA</t>
  </si>
  <si>
    <t>060101</t>
  </si>
  <si>
    <t>CAJAMARCA</t>
  </si>
  <si>
    <t>060108</t>
  </si>
  <si>
    <t>LOS BAÑOS DEL INCA</t>
  </si>
  <si>
    <t>060201</t>
  </si>
  <si>
    <t>CAJABAMBA</t>
  </si>
  <si>
    <t>060301</t>
  </si>
  <si>
    <t>CELENDIN</t>
  </si>
  <si>
    <t>060401</t>
  </si>
  <si>
    <t>CHOTA</t>
  </si>
  <si>
    <t>060501</t>
  </si>
  <si>
    <t>CONTUMAZA</t>
  </si>
  <si>
    <t>060502</t>
  </si>
  <si>
    <t>CHILETE</t>
  </si>
  <si>
    <t>060601</t>
  </si>
  <si>
    <t>CUTERVO</t>
  </si>
  <si>
    <t>060701</t>
  </si>
  <si>
    <t>HUALGAYOC</t>
  </si>
  <si>
    <t>BAMBAMARCA</t>
  </si>
  <si>
    <t>060801</t>
  </si>
  <si>
    <t>JAEN</t>
  </si>
  <si>
    <t>060901</t>
  </si>
  <si>
    <t>SAN IGNACIO</t>
  </si>
  <si>
    <t>061001</t>
  </si>
  <si>
    <t>SAN MARCOS</t>
  </si>
  <si>
    <t>PEDRO GALVEZ</t>
  </si>
  <si>
    <t>061101</t>
  </si>
  <si>
    <t>061201</t>
  </si>
  <si>
    <t>SAN PABLO</t>
  </si>
  <si>
    <t>061301</t>
  </si>
  <si>
    <t>SANTA CRUZ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</si>
  <si>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</si>
  <si>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</si>
  <si>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</si>
  <si>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</si>
  <si>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</si>
  <si>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</si>
  <si>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</si>
  <si>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</si>
  <si>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</si>
  <si>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</si>
  <si>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</si>
  <si>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</si>
  <si>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</si>
  <si>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</si>
  <si>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</si>
  <si>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</si>
  <si>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080104</t>
  </si>
  <si>
    <t>080105</t>
  </si>
  <si>
    <t>SAN SEBASTIAN</t>
  </si>
  <si>
    <t>080106</t>
  </si>
  <si>
    <t>SANTIAGO</t>
  </si>
  <si>
    <t>080108</t>
  </si>
  <si>
    <t>WANCHAQ</t>
  </si>
  <si>
    <t>080201</t>
  </si>
  <si>
    <t>ACOMAYO</t>
  </si>
  <si>
    <t>080207</t>
  </si>
  <si>
    <t>SANGARARA</t>
  </si>
  <si>
    <t>080301</t>
  </si>
  <si>
    <t>ANTA</t>
  </si>
  <si>
    <t>080401</t>
  </si>
  <si>
    <t>CALCA</t>
  </si>
  <si>
    <t>080402</t>
  </si>
  <si>
    <t>COYA</t>
  </si>
  <si>
    <t>080501</t>
  </si>
  <si>
    <t>CANAS</t>
  </si>
  <si>
    <t>YANAOCA</t>
  </si>
  <si>
    <t>080601</t>
  </si>
  <si>
    <t>CANCHIS</t>
  </si>
  <si>
    <t>SICUANI</t>
  </si>
  <si>
    <t>080701</t>
  </si>
  <si>
    <t>CHUMBIVILCAS</t>
  </si>
  <si>
    <t>SANTO TOMAS</t>
  </si>
  <si>
    <t>080801</t>
  </si>
  <si>
    <t>ESPINAR</t>
  </si>
  <si>
    <t>080901</t>
  </si>
  <si>
    <t>LA CONVENCION</t>
  </si>
  <si>
    <t>SANTA ANA</t>
  </si>
  <si>
    <t>080910</t>
  </si>
  <si>
    <t>PICHARI</t>
  </si>
  <si>
    <t>081001</t>
  </si>
  <si>
    <t>PARURO</t>
  </si>
  <si>
    <t>081004</t>
  </si>
  <si>
    <t>COLCHA</t>
  </si>
  <si>
    <t>081008</t>
  </si>
  <si>
    <t>PILLPINTO</t>
  </si>
  <si>
    <t>081101</t>
  </si>
  <si>
    <t>PAUCARTAMBO</t>
  </si>
  <si>
    <t>081201</t>
  </si>
  <si>
    <t>QUISPICANCHI</t>
  </si>
  <si>
    <t>URCOS</t>
  </si>
  <si>
    <t>081202</t>
  </si>
  <si>
    <t>ANDAHUAYLILLAS</t>
  </si>
  <si>
    <t>081203</t>
  </si>
  <si>
    <t>CAMANTI</t>
  </si>
  <si>
    <t>081208</t>
  </si>
  <si>
    <t>LUCRE</t>
  </si>
  <si>
    <t>081211</t>
  </si>
  <si>
    <t>081301</t>
  </si>
  <si>
    <t>URUBAMBA</t>
  </si>
  <si>
    <t>081304</t>
  </si>
  <si>
    <t>MACHUPICCHU</t>
  </si>
  <si>
    <t>081307</t>
  </si>
  <si>
    <t>YUCAY</t>
  </si>
  <si>
    <t>090101</t>
  </si>
  <si>
    <t>HUANCAVELICA</t>
  </si>
  <si>
    <t>090104</t>
  </si>
  <si>
    <t>CONAYCA</t>
  </si>
  <si>
    <t>090107</t>
  </si>
  <si>
    <t>HUAYLLAHUARA</t>
  </si>
  <si>
    <t>090111</t>
  </si>
  <si>
    <t>090118</t>
  </si>
  <si>
    <t>ASCENSION</t>
  </si>
  <si>
    <t>090201</t>
  </si>
  <si>
    <t>ACOBAMBA</t>
  </si>
  <si>
    <t>090301</t>
  </si>
  <si>
    <t>ANGARAES</t>
  </si>
  <si>
    <t>LIRCAY</t>
  </si>
  <si>
    <t>090303</t>
  </si>
  <si>
    <t>CALLANMARCA</t>
  </si>
  <si>
    <t>090308</t>
  </si>
  <si>
    <t>HUAYLLAY GRANDE</t>
  </si>
  <si>
    <t>090401</t>
  </si>
  <si>
    <t>CASTROVIRREYNA</t>
  </si>
  <si>
    <t>090501</t>
  </si>
  <si>
    <t>CHURCAMPA</t>
  </si>
  <si>
    <t>090601</t>
  </si>
  <si>
    <t>HUAYTARA</t>
  </si>
  <si>
    <t>090605</t>
  </si>
  <si>
    <t>LARAMARCA</t>
  </si>
  <si>
    <t>090701</t>
  </si>
  <si>
    <t>TAYACAJA</t>
  </si>
  <si>
    <t>PAMPAS</t>
  </si>
  <si>
    <t>090710</t>
  </si>
  <si>
    <t>ÑAHUIMPUQUIO</t>
  </si>
  <si>
    <t>090713</t>
  </si>
  <si>
    <t>QUISHUAR</t>
  </si>
  <si>
    <t>100101</t>
  </si>
  <si>
    <t>HUANUCO</t>
  </si>
  <si>
    <t>100102</t>
  </si>
  <si>
    <t>AMARILIS</t>
  </si>
  <si>
    <t>100111</t>
  </si>
  <si>
    <t>PILLCO MARCA</t>
  </si>
  <si>
    <t>100201</t>
  </si>
  <si>
    <t>AMBO</t>
  </si>
  <si>
    <t>100301</t>
  </si>
  <si>
    <t>DOS DE MAYO</t>
  </si>
  <si>
    <t>100401</t>
  </si>
  <si>
    <t>HUACAYBAMBA</t>
  </si>
  <si>
    <t>100501</t>
  </si>
  <si>
    <t>HUAMALIES</t>
  </si>
  <si>
    <t>LLATA</t>
  </si>
  <si>
    <t>100508</t>
  </si>
  <si>
    <t>PUNCHAO</t>
  </si>
  <si>
    <t>100601</t>
  </si>
  <si>
    <t>LEONCIO PRADO</t>
  </si>
  <si>
    <t>RUPA-RUPA</t>
  </si>
  <si>
    <t>100604</t>
  </si>
  <si>
    <t>JOSE CRESPO Y CASTILLO</t>
  </si>
  <si>
    <t>100606</t>
  </si>
  <si>
    <t>MARIANO DAMASO BERAUN</t>
  </si>
  <si>
    <t>100608</t>
  </si>
  <si>
    <t>CASTILLO GRANDE</t>
  </si>
  <si>
    <t>100701</t>
  </si>
  <si>
    <t>MARAÑON</t>
  </si>
  <si>
    <t>HUACRACHUCO</t>
  </si>
  <si>
    <t>100801</t>
  </si>
  <si>
    <t>PACHITEA</t>
  </si>
  <si>
    <t>PANAO</t>
  </si>
  <si>
    <t>100901</t>
  </si>
  <si>
    <t>PUERTO INCA</t>
  </si>
  <si>
    <t>101001</t>
  </si>
  <si>
    <t>LAURICOCHA</t>
  </si>
  <si>
    <t>JESUS</t>
  </si>
  <si>
    <t>101004</t>
  </si>
  <si>
    <t>QUEROPALCA</t>
  </si>
  <si>
    <t>101101</t>
  </si>
  <si>
    <t>YAROWILCA</t>
  </si>
  <si>
    <t>CHAVINILLO</t>
  </si>
  <si>
    <t>110101</t>
  </si>
  <si>
    <t>ICA</t>
  </si>
  <si>
    <t>110102</t>
  </si>
  <si>
    <t>LA TINGUIÑA</t>
  </si>
  <si>
    <t>110103</t>
  </si>
  <si>
    <t>LOS AQUIJES</t>
  </si>
  <si>
    <t>110105</t>
  </si>
  <si>
    <t>PACHACUTEC</t>
  </si>
  <si>
    <t>110106</t>
  </si>
  <si>
    <t>PARCONA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</si>
  <si>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</si>
  <si>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</si>
  <si>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</si>
  <si>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</si>
  <si>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</si>
  <si>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</si>
  <si>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</si>
  <si>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</si>
  <si>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</si>
  <si>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</si>
  <si>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110201</t>
  </si>
  <si>
    <t>CHINCHA</t>
  </si>
  <si>
    <t>CHINCHA ALTA</t>
  </si>
  <si>
    <t>110202</t>
  </si>
  <si>
    <t>ALTO LARAN</t>
  </si>
  <si>
    <t>110206</t>
  </si>
  <si>
    <t>GROCIO PRADO</t>
  </si>
  <si>
    <t>110207</t>
  </si>
  <si>
    <t>PUEBLO NUEVO</t>
  </si>
  <si>
    <t>110210</t>
  </si>
  <si>
    <t>SUNAMPE</t>
  </si>
  <si>
    <t>110211</t>
  </si>
  <si>
    <t>TAMBO DE MORA</t>
  </si>
  <si>
    <t>110301</t>
  </si>
  <si>
    <t>NASCA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</si>
  <si>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</si>
  <si>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</si>
  <si>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</si>
  <si>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</si>
  <si>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</si>
  <si>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</si>
  <si>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</si>
  <si>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</si>
  <si>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110501</t>
  </si>
  <si>
    <t>PISCO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</si>
  <si>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</si>
  <si>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</si>
  <si>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</si>
  <si>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</si>
  <si>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</si>
  <si>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</si>
  <si>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</si>
  <si>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</si>
  <si>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</si>
  <si>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</si>
  <si>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</si>
  <si>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</si>
  <si>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</si>
  <si>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120107</t>
  </si>
  <si>
    <t>CHILCA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</si>
  <si>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</si>
  <si>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</si>
  <si>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</si>
  <si>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</si>
  <si>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</si>
  <si>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</si>
  <si>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</si>
  <si>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</si>
  <si>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</si>
  <si>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</si>
  <si>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</si>
  <si>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</si>
  <si>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</si>
  <si>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</si>
  <si>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120125</t>
  </si>
  <si>
    <t>PILCOMAYO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</si>
  <si>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</si>
  <si>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</si>
  <si>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</si>
  <si>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</si>
  <si>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</si>
  <si>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</si>
  <si>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</si>
  <si>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</si>
  <si>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</si>
  <si>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</si>
  <si>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</si>
  <si>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</si>
  <si>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120136</t>
  </si>
  <si>
    <t>VIQUES</t>
  </si>
  <si>
    <t>120201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</si>
  <si>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</si>
  <si>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</si>
  <si>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</si>
  <si>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</si>
  <si>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</si>
  <si>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</si>
  <si>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</si>
  <si>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</si>
  <si>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</si>
  <si>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</si>
  <si>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</si>
  <si>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</si>
  <si>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</si>
  <si>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</si>
  <si>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</si>
  <si>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</si>
  <si>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</si>
  <si>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</si>
  <si>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</si>
  <si>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120305</t>
  </si>
  <si>
    <t>SAN RAMON</t>
  </si>
  <si>
    <t>120401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</si>
  <si>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</si>
  <si>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</si>
  <si>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</si>
  <si>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</si>
  <si>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</si>
  <si>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</si>
  <si>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</si>
  <si>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</si>
  <si>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</si>
  <si>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</si>
  <si>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</si>
  <si>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</si>
  <si>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</si>
  <si>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</si>
  <si>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</si>
  <si>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</si>
  <si>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</si>
  <si>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</si>
  <si>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</si>
  <si>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</si>
  <si>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</si>
  <si>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</si>
  <si>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</si>
  <si>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</si>
  <si>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</si>
  <si>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</si>
  <si>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</si>
  <si>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</si>
  <si>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</si>
  <si>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</si>
  <si>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</si>
  <si>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</si>
  <si>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</si>
  <si>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</si>
  <si>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</si>
  <si>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120430</t>
  </si>
  <si>
    <t>SAUSA</t>
  </si>
  <si>
    <t>120432</t>
  </si>
  <si>
    <t>TUNAN MARCA</t>
  </si>
  <si>
    <t>120433</t>
  </si>
  <si>
    <t>YAULI</t>
  </si>
  <si>
    <t>120434</t>
  </si>
  <si>
    <t>YAUYOS</t>
  </si>
  <si>
    <t>120501</t>
  </si>
  <si>
    <t>120502</t>
  </si>
  <si>
    <t>CARHUAMAYO</t>
  </si>
  <si>
    <t>120601</t>
  </si>
  <si>
    <t>SATIPO</t>
  </si>
  <si>
    <t>120606</t>
  </si>
  <si>
    <t>PANGOA</t>
  </si>
  <si>
    <t>120701</t>
  </si>
  <si>
    <t>TARMA</t>
  </si>
  <si>
    <t>120705</t>
  </si>
  <si>
    <t>120708</t>
  </si>
  <si>
    <t>SAN PEDRO DE CAJAS</t>
  </si>
  <si>
    <t>120801</t>
  </si>
  <si>
    <t>LA OROYA</t>
  </si>
  <si>
    <t>120803</t>
  </si>
  <si>
    <t>HUAY-HUAY</t>
  </si>
  <si>
    <t>120805</t>
  </si>
  <si>
    <t>MOROCOCHA</t>
  </si>
  <si>
    <t>120806</t>
  </si>
  <si>
    <t>PACCHA</t>
  </si>
  <si>
    <t>120808</t>
  </si>
  <si>
    <t>SANTA ROSA DE SACCO</t>
  </si>
  <si>
    <t>120810</t>
  </si>
  <si>
    <t>120901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</si>
  <si>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</si>
  <si>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</si>
  <si>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</si>
  <si>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</si>
  <si>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</si>
  <si>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</si>
  <si>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</si>
  <si>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130101</t>
  </si>
  <si>
    <t>LA LIBERTAD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</si>
  <si>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</si>
  <si>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</si>
  <si>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</si>
  <si>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</si>
  <si>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</si>
  <si>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</si>
  <si>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</si>
  <si>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</si>
  <si>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</si>
  <si>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</si>
  <si>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</si>
  <si>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</si>
  <si>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</si>
  <si>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130109</t>
  </si>
  <si>
    <t>SALAVERRY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</si>
  <si>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</si>
  <si>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</si>
  <si>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</si>
  <si>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</si>
  <si>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</si>
  <si>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</si>
  <si>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</si>
  <si>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</si>
  <si>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</si>
  <si>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</si>
  <si>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</si>
  <si>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</si>
  <si>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130207</t>
  </si>
  <si>
    <t>SANTIAGO DE CAO</t>
  </si>
  <si>
    <t>130208</t>
  </si>
  <si>
    <t>CASA GRANDE</t>
  </si>
  <si>
    <t>130301</t>
  </si>
  <si>
    <t>BOLIVAR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</si>
  <si>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</si>
  <si>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</si>
  <si>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</si>
  <si>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</si>
  <si>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</si>
  <si>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</si>
  <si>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</si>
  <si>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</si>
  <si>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130601</t>
  </si>
  <si>
    <t>OTUZCO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</si>
  <si>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</si>
  <si>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</si>
  <si>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</si>
  <si>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</si>
  <si>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</si>
  <si>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</si>
  <si>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</si>
  <si>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</si>
  <si>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</si>
  <si>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</si>
  <si>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</si>
  <si>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</si>
  <si>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</si>
  <si>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130901</t>
  </si>
  <si>
    <t>SANCHEZ CARRION</t>
  </si>
  <si>
    <t>HUAMACHUCO</t>
  </si>
  <si>
    <t>131001</t>
  </si>
  <si>
    <t>SANTIAGO DE CHUCO</t>
  </si>
  <si>
    <t>131101</t>
  </si>
  <si>
    <t>GRAN CHIMU</t>
  </si>
  <si>
    <t>CASCAS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</si>
  <si>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</si>
  <si>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</si>
  <si>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</si>
  <si>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</si>
  <si>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</si>
  <si>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</si>
  <si>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</si>
  <si>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</si>
  <si>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</si>
  <si>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</si>
  <si>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</si>
  <si>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</si>
  <si>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</si>
  <si>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</si>
  <si>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</si>
  <si>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</si>
  <si>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</si>
  <si>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</si>
  <si>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</si>
  <si>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</si>
  <si>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</si>
  <si>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</si>
  <si>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</si>
  <si>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</si>
  <si>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</si>
  <si>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</si>
  <si>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</si>
  <si>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</si>
  <si>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</si>
  <si>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</si>
  <si>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</si>
  <si>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</si>
  <si>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</si>
  <si>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</si>
  <si>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</si>
  <si>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</si>
  <si>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</si>
  <si>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</si>
  <si>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</si>
  <si>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</si>
  <si>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</si>
  <si>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</si>
  <si>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</si>
  <si>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</si>
  <si>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</si>
  <si>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</si>
  <si>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</si>
  <si>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</si>
  <si>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140206</t>
  </si>
  <si>
    <t>140301</t>
  </si>
  <si>
    <t>140311</t>
  </si>
  <si>
    <t>150101</t>
  </si>
  <si>
    <t>LIMA</t>
  </si>
  <si>
    <t>150102</t>
  </si>
  <si>
    <t>ANCON</t>
  </si>
  <si>
    <t>C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</si>
  <si>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</si>
  <si>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</si>
  <si>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</si>
  <si>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</si>
  <si>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</si>
  <si>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</si>
  <si>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</si>
  <si>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</si>
  <si>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</si>
  <si>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</si>
  <si>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</si>
  <si>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</si>
  <si>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</si>
  <si>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</si>
  <si>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</si>
  <si>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</si>
  <si>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</si>
  <si>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</si>
  <si>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</si>
  <si>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</si>
  <si>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</si>
  <si>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</si>
  <si>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</si>
  <si>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</si>
  <si>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</si>
  <si>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</si>
  <si>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</si>
  <si>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</si>
  <si>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</si>
  <si>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</si>
  <si>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</si>
  <si>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</si>
  <si>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</si>
  <si>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</si>
  <si>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</si>
  <si>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PUEBLO LIBRE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</si>
  <si>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</si>
  <si>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</si>
  <si>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</si>
  <si>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</si>
  <si>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</si>
  <si>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</si>
  <si>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</si>
  <si>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</si>
  <si>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</si>
  <si>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</si>
  <si>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</si>
  <si>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</si>
  <si>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</si>
  <si>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</si>
  <si>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</si>
  <si>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</si>
  <si>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</si>
  <si>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</si>
  <si>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</si>
  <si>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</si>
  <si>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</si>
  <si>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</si>
  <si>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</si>
  <si>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</si>
  <si>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</si>
  <si>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</si>
  <si>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</si>
  <si>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</si>
  <si>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</si>
  <si>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</si>
  <si>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</si>
  <si>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</si>
  <si>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</si>
  <si>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</si>
  <si>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</si>
  <si>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</si>
  <si>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</si>
  <si>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</si>
  <si>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</si>
  <si>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</si>
  <si>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</si>
  <si>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</si>
  <si>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</si>
  <si>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</si>
  <si>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</si>
  <si>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</si>
  <si>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</si>
  <si>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</si>
  <si>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</si>
  <si>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</si>
  <si>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</si>
  <si>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</si>
  <si>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</si>
  <si>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</si>
  <si>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150401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</si>
  <si>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</si>
  <si>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</si>
  <si>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</si>
  <si>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</si>
  <si>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</si>
  <si>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</si>
  <si>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</si>
  <si>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</si>
  <si>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</si>
  <si>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150501</t>
  </si>
  <si>
    <t>CAÑETE</t>
  </si>
  <si>
    <t>SAN VICENTE DE CAÑETE</t>
  </si>
  <si>
    <t>150502</t>
  </si>
  <si>
    <t>ASIA</t>
  </si>
  <si>
    <t>150504</t>
  </si>
  <si>
    <t>CERRO AZUL</t>
  </si>
  <si>
    <t>150505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</si>
  <si>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</si>
  <si>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</si>
  <si>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</si>
  <si>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</si>
  <si>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</si>
  <si>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</si>
  <si>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</si>
  <si>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</si>
  <si>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150512</t>
  </si>
  <si>
    <t>QUILMANA</t>
  </si>
  <si>
    <t>150513</t>
  </si>
  <si>
    <t>150514</t>
  </si>
  <si>
    <t>150515</t>
  </si>
  <si>
    <t>SANTA CRUZ DE FLORES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</si>
  <si>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</si>
  <si>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</si>
  <si>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</si>
  <si>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</si>
  <si>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</si>
  <si>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</si>
  <si>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</si>
  <si>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</si>
  <si>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</si>
  <si>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</si>
  <si>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</si>
  <si>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</si>
  <si>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</si>
  <si>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</si>
  <si>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</si>
  <si>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</si>
  <si>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</si>
  <si>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</si>
  <si>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150701</t>
  </si>
  <si>
    <t>HUAROCHIRI</t>
  </si>
  <si>
    <t>MATUCANA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</si>
  <si>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</si>
  <si>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</si>
  <si>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</si>
  <si>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</si>
  <si>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</si>
  <si>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</si>
  <si>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</si>
  <si>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</si>
  <si>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</si>
  <si>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150712</t>
  </si>
  <si>
    <t>SAN PEDRO DE LARAOS</t>
  </si>
  <si>
    <t>150714</t>
  </si>
  <si>
    <t>RICARDO PALMA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</si>
  <si>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</si>
  <si>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</si>
  <si>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</si>
  <si>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</si>
  <si>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</si>
  <si>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</si>
  <si>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</si>
  <si>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</si>
  <si>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</si>
  <si>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</si>
  <si>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150724</t>
  </si>
  <si>
    <t>SAN PEDRO DE CASTA</t>
  </si>
  <si>
    <t>150725</t>
  </si>
  <si>
    <t>SAN PEDRO DE HUANCAYRE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</si>
  <si>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</si>
  <si>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</si>
  <si>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</si>
  <si>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</si>
  <si>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</si>
  <si>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</si>
  <si>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</si>
  <si>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</si>
  <si>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150801</t>
  </si>
  <si>
    <t>HUAURA</t>
  </si>
  <si>
    <t>HUACHO</t>
  </si>
  <si>
    <t>150803</t>
  </si>
  <si>
    <t>CALETA DE CARQUIN</t>
  </si>
  <si>
    <t>150805</t>
  </si>
  <si>
    <t>HUALMAY</t>
  </si>
  <si>
    <t>150806</t>
  </si>
  <si>
    <t>150810</t>
  </si>
  <si>
    <t>SANTA MARIA</t>
  </si>
  <si>
    <t>150812</t>
  </si>
  <si>
    <t>VEGUETA</t>
  </si>
  <si>
    <t>150901</t>
  </si>
  <si>
    <t>OYON</t>
  </si>
  <si>
    <t>150902</t>
  </si>
  <si>
    <t>ANDAJES</t>
  </si>
  <si>
    <t>150906</t>
  </si>
  <si>
    <t>PACHANGARA</t>
  </si>
  <si>
    <t>151001</t>
  </si>
  <si>
    <t>151004</t>
  </si>
  <si>
    <t>AYAVIRI</t>
  </si>
  <si>
    <t>151007</t>
  </si>
  <si>
    <t>CARANIA</t>
  </si>
  <si>
    <t>151010</t>
  </si>
  <si>
    <t>COCHAS</t>
  </si>
  <si>
    <t>151012</t>
  </si>
  <si>
    <t>HONGOS</t>
  </si>
  <si>
    <t>151013</t>
  </si>
  <si>
    <t>HUAMPARA</t>
  </si>
  <si>
    <t>151014</t>
  </si>
  <si>
    <t>HUANCAYA</t>
  </si>
  <si>
    <t>151017</t>
  </si>
  <si>
    <t>HUAÑEC</t>
  </si>
  <si>
    <t>151018</t>
  </si>
  <si>
    <t>LARAOS</t>
  </si>
  <si>
    <t>151021</t>
  </si>
  <si>
    <t>151023</t>
  </si>
  <si>
    <t>PUTINZA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</si>
  <si>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</si>
  <si>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</si>
  <si>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</si>
  <si>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</si>
  <si>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</si>
  <si>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</si>
  <si>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</si>
  <si>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</si>
  <si>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</si>
  <si>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</si>
  <si>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151033</t>
  </si>
  <si>
    <t>VITIS</t>
  </si>
  <si>
    <t>160101</t>
  </si>
  <si>
    <t>LORETO</t>
  </si>
  <si>
    <t>MAYNAS</t>
  </si>
  <si>
    <t>IQUITOS</t>
  </si>
  <si>
    <t>160108</t>
  </si>
  <si>
    <t>PUNCHANA</t>
  </si>
  <si>
    <t>160112</t>
  </si>
  <si>
    <t>160113</t>
  </si>
  <si>
    <t>160201</t>
  </si>
  <si>
    <t>ALTO AMAZONAS</t>
  </si>
  <si>
    <t>YURIMAGUAS</t>
  </si>
  <si>
    <t>160301</t>
  </si>
  <si>
    <t>NAUTA</t>
  </si>
  <si>
    <t>160401</t>
  </si>
  <si>
    <t>MARISCAL RAMON CASTILLA</t>
  </si>
  <si>
    <t>RAMON CASTILLA</t>
  </si>
  <si>
    <t>160501</t>
  </si>
  <si>
    <t>REQUENA</t>
  </si>
  <si>
    <t>160510</t>
  </si>
  <si>
    <t>JENARO HERRERA</t>
  </si>
  <si>
    <t>160601</t>
  </si>
  <si>
    <t>UCAYALI</t>
  </si>
  <si>
    <t>CONTAMANA</t>
  </si>
  <si>
    <t>160606</t>
  </si>
  <si>
    <t>VARGAS GUERRA</t>
  </si>
  <si>
    <t>160701</t>
  </si>
  <si>
    <t>DATEM DEL MARAÑON</t>
  </si>
  <si>
    <t>160801</t>
  </si>
  <si>
    <t>PUTUMAYO</t>
  </si>
  <si>
    <t>170101</t>
  </si>
  <si>
    <t>MADRE DE DIOS</t>
  </si>
  <si>
    <t>TAMBOPATA</t>
  </si>
  <si>
    <t>170103</t>
  </si>
  <si>
    <t>LAS PIEDRAS</t>
  </si>
  <si>
    <t>170104</t>
  </si>
  <si>
    <t>LABERINTO</t>
  </si>
  <si>
    <t>170201</t>
  </si>
  <si>
    <t>MANU</t>
  </si>
  <si>
    <t>170204</t>
  </si>
  <si>
    <t>HUEPETUHE</t>
  </si>
  <si>
    <t>170301</t>
  </si>
  <si>
    <t>TAHUAMANU</t>
  </si>
  <si>
    <t>IÑAPARI</t>
  </si>
  <si>
    <t>170302</t>
  </si>
  <si>
    <t>IBERIA</t>
  </si>
  <si>
    <t>180101</t>
  </si>
  <si>
    <t>MOQUEGUA</t>
  </si>
  <si>
    <t>MARISCAL NIETO</t>
  </si>
  <si>
    <t>180103</t>
  </si>
  <si>
    <t>CUCHUMBAYA</t>
  </si>
  <si>
    <t>180104</t>
  </si>
  <si>
    <t>SAMEGUA</t>
  </si>
  <si>
    <t>180105</t>
  </si>
  <si>
    <t>180201</t>
  </si>
  <si>
    <t>GENERAL SANCHEZ CERRO</t>
  </si>
  <si>
    <t>OMATE</t>
  </si>
  <si>
    <t>180206</t>
  </si>
  <si>
    <t>LLOQUE</t>
  </si>
  <si>
    <t>180208</t>
  </si>
  <si>
    <t>PUQUINA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</si>
  <si>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</si>
  <si>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</si>
  <si>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</si>
  <si>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</si>
  <si>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</si>
  <si>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</si>
  <si>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</si>
  <si>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</si>
  <si>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</si>
  <si>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190103</t>
  </si>
  <si>
    <t>HUARIACA</t>
  </si>
  <si>
    <t>190104</t>
  </si>
  <si>
    <t>HUAYLLAY</t>
  </si>
  <si>
    <t>190105</t>
  </si>
  <si>
    <t>NINACACA</t>
  </si>
  <si>
    <t>190107</t>
  </si>
  <si>
    <t>190109</t>
  </si>
  <si>
    <t>SIMON BOLIVAR</t>
  </si>
  <si>
    <t>190111</t>
  </si>
  <si>
    <t>TINYAHUARCO</t>
  </si>
  <si>
    <t>190112</t>
  </si>
  <si>
    <t>VICCO</t>
  </si>
  <si>
    <t>190113</t>
  </si>
  <si>
    <t>YANACANCHA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</si>
  <si>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</si>
  <si>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</si>
  <si>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</si>
  <si>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</si>
  <si>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</si>
  <si>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</si>
  <si>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</si>
  <si>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</si>
  <si>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</si>
  <si>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</si>
  <si>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</si>
  <si>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190207</t>
  </si>
  <si>
    <t>TAPUC</t>
  </si>
  <si>
    <t>190301</t>
  </si>
  <si>
    <t>OXAPAMPA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</si>
  <si>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</si>
  <si>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</si>
  <si>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</si>
  <si>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</si>
  <si>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</si>
  <si>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</si>
  <si>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</si>
  <si>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</si>
  <si>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</si>
  <si>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</si>
  <si>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</si>
  <si>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</si>
  <si>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</si>
  <si>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</si>
  <si>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200114</t>
  </si>
  <si>
    <t>TAMBO GRANDE</t>
  </si>
  <si>
    <t>200115</t>
  </si>
  <si>
    <t>VEINTISEIS DE OCTUBRE</t>
  </si>
  <si>
    <t>200201</t>
  </si>
  <si>
    <t>AYABACA</t>
  </si>
  <si>
    <t>200301</t>
  </si>
  <si>
    <t>HUANCABAMBA</t>
  </si>
  <si>
    <t>200401</t>
  </si>
  <si>
    <t>MORROPON</t>
  </si>
  <si>
    <t>CHULUCANAS</t>
  </si>
  <si>
    <t>200402</t>
  </si>
  <si>
    <t>BUENOS AIRES</t>
  </si>
  <si>
    <t>200405</t>
  </si>
  <si>
    <t>200406</t>
  </si>
  <si>
    <t>SALITRAL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</si>
  <si>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</si>
  <si>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</si>
  <si>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</si>
  <si>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</si>
  <si>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</si>
  <si>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</si>
  <si>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</si>
  <si>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</si>
  <si>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</si>
  <si>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</si>
  <si>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</si>
  <si>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</si>
  <si>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</si>
  <si>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</si>
  <si>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</si>
  <si>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</si>
  <si>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</si>
  <si>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</si>
  <si>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</si>
  <si>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</si>
  <si>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</si>
  <si>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</si>
  <si>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</si>
  <si>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</si>
  <si>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</si>
  <si>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</si>
  <si>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</si>
  <si>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</si>
  <si>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</si>
  <si>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</si>
  <si>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</si>
  <si>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</si>
  <si>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</si>
  <si>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</si>
  <si>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</si>
  <si>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</si>
  <si>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</si>
  <si>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</si>
  <si>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</si>
  <si>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</si>
  <si>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</si>
  <si>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</si>
  <si>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</si>
  <si>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</si>
  <si>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</si>
  <si>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</si>
  <si>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</si>
  <si>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</si>
  <si>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</si>
  <si>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210101</t>
  </si>
  <si>
    <t>PUNO</t>
  </si>
  <si>
    <t>210201</t>
  </si>
  <si>
    <t>AZANGARO</t>
  </si>
  <si>
    <t>210301</t>
  </si>
  <si>
    <t>CARABAYA</t>
  </si>
  <si>
    <t>MACUSANI</t>
  </si>
  <si>
    <t>210306</t>
  </si>
  <si>
    <t>CRUCERO</t>
  </si>
  <si>
    <t>210401</t>
  </si>
  <si>
    <t>CHUCUITO</t>
  </si>
  <si>
    <t>JULI</t>
  </si>
  <si>
    <t>210501</t>
  </si>
  <si>
    <t>EL COLLAO</t>
  </si>
  <si>
    <t>ILAVE</t>
  </si>
  <si>
    <t>210601</t>
  </si>
  <si>
    <t>HUANCANE</t>
  </si>
  <si>
    <t>210701</t>
  </si>
  <si>
    <t>210709</t>
  </si>
  <si>
    <t>210801</t>
  </si>
  <si>
    <t>MELGAR</t>
  </si>
  <si>
    <t>210901</t>
  </si>
  <si>
    <t>MOHO</t>
  </si>
  <si>
    <t>211001</t>
  </si>
  <si>
    <t>SAN ANTONIO DE PUTINA</t>
  </si>
  <si>
    <t>PUTINA</t>
  </si>
  <si>
    <t>211002</t>
  </si>
  <si>
    <t>ANANEA</t>
  </si>
  <si>
    <t>211101</t>
  </si>
  <si>
    <t>SAN ROMAN</t>
  </si>
  <si>
    <t>JULIACA</t>
  </si>
  <si>
    <t>211105</t>
  </si>
  <si>
    <t>211201</t>
  </si>
  <si>
    <t>SANDIA</t>
  </si>
  <si>
    <t>211301</t>
  </si>
  <si>
    <t>YUNGUYO</t>
  </si>
  <si>
    <t>211302</t>
  </si>
  <si>
    <t>ANAPIA</t>
  </si>
  <si>
    <t>220101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</si>
  <si>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</si>
  <si>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</si>
  <si>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</si>
  <si>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</si>
  <si>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</si>
  <si>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</si>
  <si>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</si>
  <si>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</si>
  <si>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</si>
  <si>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</si>
  <si>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220201</t>
  </si>
  <si>
    <t>220205</t>
  </si>
  <si>
    <t>220206</t>
  </si>
  <si>
    <t>SAN RAFAEL</t>
  </si>
  <si>
    <t>220301</t>
  </si>
  <si>
    <t>EL DORADO</t>
  </si>
  <si>
    <t>SAN JOSE DE SISA</t>
  </si>
  <si>
    <t>220401</t>
  </si>
  <si>
    <t>HUALLAGA</t>
  </si>
  <si>
    <t>SAPOSOA</t>
  </si>
  <si>
    <t>220406</t>
  </si>
  <si>
    <t>TINGO DE SAPOSOA</t>
  </si>
  <si>
    <t>220501</t>
  </si>
  <si>
    <t>LAMAS</t>
  </si>
  <si>
    <t>220601</t>
  </si>
  <si>
    <t>JUANJUI</t>
  </si>
  <si>
    <t>220701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</si>
  <si>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</si>
  <si>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</si>
  <si>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</si>
  <si>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</si>
  <si>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</si>
  <si>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</si>
  <si>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</si>
  <si>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</si>
  <si>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</si>
  <si>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</si>
  <si>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220801</t>
  </si>
  <si>
    <t>RIOJA</t>
  </si>
  <si>
    <t>220803</t>
  </si>
  <si>
    <t>ELIAS SOPLIN VARGAS</t>
  </si>
  <si>
    <t>220804</t>
  </si>
  <si>
    <t>NUEVA CAJAMARCA</t>
  </si>
  <si>
    <t>220806</t>
  </si>
  <si>
    <t>POSIC</t>
  </si>
  <si>
    <t>220808</t>
  </si>
  <si>
    <t>YORONGOS</t>
  </si>
  <si>
    <t>220809</t>
  </si>
  <si>
    <t>YURACYACU</t>
  </si>
  <si>
    <t>220901</t>
  </si>
  <si>
    <t>TARAPOTO</t>
  </si>
  <si>
    <t>220903</t>
  </si>
  <si>
    <t>CACATACHI</t>
  </si>
  <si>
    <t>220905</t>
  </si>
  <si>
    <t>CHIPURANA</t>
  </si>
  <si>
    <t>220906</t>
  </si>
  <si>
    <t>220908</t>
  </si>
  <si>
    <t>JUAN GUERRA</t>
  </si>
  <si>
    <t>220909</t>
  </si>
  <si>
    <t>LA BANDA DE SHILCAYO</t>
  </si>
  <si>
    <t>220910</t>
  </si>
  <si>
    <t>MORALES</t>
  </si>
  <si>
    <t>220912</t>
  </si>
  <si>
    <t>220913</t>
  </si>
  <si>
    <t>SAUCE</t>
  </si>
  <si>
    <t>220914</t>
  </si>
  <si>
    <t>SHAPAJA</t>
  </si>
  <si>
    <t>221001</t>
  </si>
  <si>
    <t>TOCACHE</t>
  </si>
  <si>
    <t>230101</t>
  </si>
  <si>
    <t>TACNA</t>
  </si>
  <si>
    <t>230102</t>
  </si>
  <si>
    <t>ALTO DE LA ALIANZA</t>
  </si>
  <si>
    <t>230104</t>
  </si>
  <si>
    <t>CIUDAD NUEVA</t>
  </si>
  <si>
    <t>230108</t>
  </si>
  <si>
    <t>POCOLLAY</t>
  </si>
  <si>
    <t>230109</t>
  </si>
  <si>
    <t>SAMA</t>
  </si>
  <si>
    <t>230110</t>
  </si>
  <si>
    <t>CORONEL 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</si>
  <si>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</si>
  <si>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</si>
  <si>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</si>
  <si>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</si>
  <si>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</si>
  <si>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</si>
  <si>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</si>
  <si>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</si>
  <si>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</si>
  <si>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</si>
  <si>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</si>
  <si>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</si>
  <si>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</si>
  <si>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</si>
  <si>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</si>
  <si>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</si>
  <si>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</si>
  <si>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230401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</si>
  <si>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</si>
  <si>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</si>
  <si>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</si>
  <si>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</si>
  <si>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</si>
  <si>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</si>
  <si>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</si>
  <si>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</si>
  <si>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</si>
  <si>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</si>
  <si>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</si>
  <si>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</si>
  <si>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</si>
  <si>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</si>
  <si>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</si>
  <si>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</si>
  <si>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</si>
  <si>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</si>
  <si>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</si>
  <si>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</si>
  <si>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</si>
  <si>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</si>
  <si>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</si>
  <si>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</si>
  <si>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</si>
  <si>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</si>
  <si>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</si>
  <si>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</si>
  <si>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</si>
  <si>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</si>
  <si>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</si>
  <si>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</si>
  <si>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</si>
  <si>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</si>
  <si>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250101</t>
  </si>
  <si>
    <t>CORONEL PORTILLO</t>
  </si>
  <si>
    <t>CALLERIA</t>
  </si>
  <si>
    <t>250105</t>
  </si>
  <si>
    <t>YARINACOCHA</t>
  </si>
  <si>
    <t>250107</t>
  </si>
  <si>
    <t>MANANTAY</t>
  </si>
  <si>
    <t>250201</t>
  </si>
  <si>
    <t>ATALAYA</t>
  </si>
  <si>
    <t>RAYMONDI</t>
  </si>
  <si>
    <t>250301</t>
  </si>
  <si>
    <t>PADRE ABAD</t>
  </si>
  <si>
    <t>250305</t>
  </si>
  <si>
    <t>ALEXANDER VON HUMBOLDT</t>
  </si>
  <si>
    <t>250401</t>
  </si>
  <si>
    <t>PURUS</t>
  </si>
  <si>
    <t>Recaudación 2019 total Impuesto Predial</t>
  </si>
  <si>
    <t>Recaudación 2020 total Impuesto Predial</t>
  </si>
  <si>
    <t>(Soles)</t>
  </si>
  <si>
    <t>Fuente: SIAF</t>
  </si>
  <si>
    <t>Recaudación 2020 total Impuesto Predial: Información al 05.01.2021</t>
  </si>
  <si>
    <t>Recaudación 2019 total Impuesto Predial: Información al 09.01.2020</t>
  </si>
  <si>
    <t>Elaboración: Dirección General de Política de Ingresos Públicos - MEF</t>
  </si>
  <si>
    <t>Variación Porcentual 2020 / 2019</t>
  </si>
  <si>
    <t>Intervalo</t>
  </si>
  <si>
    <t>X &lt; -40%</t>
  </si>
  <si>
    <t>-40%≤ X &lt; -30%</t>
  </si>
  <si>
    <t>-30%≤ X &lt; -20%</t>
  </si>
  <si>
    <t>-20%≤ X &lt; -10%</t>
  </si>
  <si>
    <t>-10%≤ X &lt; 0%</t>
  </si>
  <si>
    <t>0%≤ X &lt; 10%</t>
  </si>
  <si>
    <t>10%≤ X &lt; 20%</t>
  </si>
  <si>
    <t>20%≤ X</t>
  </si>
  <si>
    <t>Concat</t>
  </si>
  <si>
    <t>Valla Mínima</t>
  </si>
  <si>
    <t>Valla Ideal</t>
  </si>
  <si>
    <t>Parámetros</t>
  </si>
  <si>
    <t>Mínimo (75% Recaudación 2019 IP; 103% Recaudación 2020 IP)</t>
  </si>
  <si>
    <t>Mínimo (Recaudación 2019 IP; 108% Recaudación 2020 IP)</t>
  </si>
  <si>
    <t>Mínimo (105% Recaudación 2019 IP; 113% Recaudación 2020 IP)</t>
  </si>
  <si>
    <t>Grupo 2</t>
  </si>
  <si>
    <t>Grupo 3</t>
  </si>
  <si>
    <t>Total</t>
  </si>
  <si>
    <t>Recaudación</t>
  </si>
  <si>
    <t>Predial Corriente</t>
  </si>
  <si>
    <t>Predial No Corriente</t>
  </si>
  <si>
    <t>Puntaje Adicional</t>
  </si>
  <si>
    <t>Puntaje Obtenido</t>
  </si>
  <si>
    <t>Puntaje Final</t>
  </si>
  <si>
    <t>CALCULO DEL PUNTAJE OBTENIDO EN LA ACTIVIDAD 1 Y 2 POR LAS MUNICIPALIDADES PARTICIPANTES EN LA META 2 DEL PI 2021</t>
  </si>
  <si>
    <t>Final Monto</t>
  </si>
  <si>
    <t>CALCULO DE RESULTADOS EN FUNCIÓN A MONTOS DE RECAUDACIÓN</t>
  </si>
  <si>
    <t>Vallas Porcentuales</t>
  </si>
  <si>
    <t>Diferencia</t>
  </si>
  <si>
    <t>INFORMACIÓN DE RECAUDACIÓN 2021 DE IMPUESTO PREDIAL DE LAS MUNICIPALIDADES TIPO A, B, C, D, E PARA LA EVALUACIÓN DEL CUMPLIMIENTO DE LA META 2 DEL PI 2021</t>
  </si>
  <si>
    <t>SEC_EJECUTORA</t>
  </si>
  <si>
    <t>Recaudación 2021 Impuesto Predial total</t>
  </si>
  <si>
    <t>300001</t>
  </si>
  <si>
    <t>300008</t>
  </si>
  <si>
    <t>300010</t>
  </si>
  <si>
    <t>300012</t>
  </si>
  <si>
    <t>300013</t>
  </si>
  <si>
    <t>300015</t>
  </si>
  <si>
    <t>300018</t>
  </si>
  <si>
    <t>300019</t>
  </si>
  <si>
    <t>300022</t>
  </si>
  <si>
    <t>300028</t>
  </si>
  <si>
    <t>300030</t>
  </si>
  <si>
    <t>300034</t>
  </si>
  <si>
    <t>300036</t>
  </si>
  <si>
    <t>300040</t>
  </si>
  <si>
    <t>300043</t>
  </si>
  <si>
    <t>300052</t>
  </si>
  <si>
    <t>300058</t>
  </si>
  <si>
    <t>300066</t>
  </si>
  <si>
    <t>300068</t>
  </si>
  <si>
    <t>300078</t>
  </si>
  <si>
    <t>300085</t>
  </si>
  <si>
    <t>300089</t>
  </si>
  <si>
    <t>300097</t>
  </si>
  <si>
    <t>300102</t>
  </si>
  <si>
    <t>300108</t>
  </si>
  <si>
    <t>300110</t>
  </si>
  <si>
    <t>300111</t>
  </si>
  <si>
    <t>300115</t>
  </si>
  <si>
    <t>300116</t>
  </si>
  <si>
    <t>300117</t>
  </si>
  <si>
    <t>300118</t>
  </si>
  <si>
    <t>300120</t>
  </si>
  <si>
    <t>300121</t>
  </si>
  <si>
    <t>300122</t>
  </si>
  <si>
    <t>300123</t>
  </si>
  <si>
    <t>300124</t>
  </si>
  <si>
    <t>300125</t>
  </si>
  <si>
    <t>300136</t>
  </si>
  <si>
    <t>300139</t>
  </si>
  <si>
    <t>300141</t>
  </si>
  <si>
    <t>300143</t>
  </si>
  <si>
    <t>300145</t>
  </si>
  <si>
    <t>300147</t>
  </si>
  <si>
    <t>300149</t>
  </si>
  <si>
    <t>300150</t>
  </si>
  <si>
    <t>300159</t>
  </si>
  <si>
    <t>300161</t>
  </si>
  <si>
    <t>300166</t>
  </si>
  <si>
    <t>300171</t>
  </si>
  <si>
    <t>300181</t>
  </si>
  <si>
    <t>300189</t>
  </si>
  <si>
    <t>300191</t>
  </si>
  <si>
    <t>300192</t>
  </si>
  <si>
    <t>300194</t>
  </si>
  <si>
    <t>300195</t>
  </si>
  <si>
    <t>300196</t>
  </si>
  <si>
    <t>300198</t>
  </si>
  <si>
    <t>300199</t>
  </si>
  <si>
    <t>300205</t>
  </si>
  <si>
    <t>300210</t>
  </si>
  <si>
    <t>300214</t>
  </si>
  <si>
    <t>300216</t>
  </si>
  <si>
    <t>300218</t>
  </si>
  <si>
    <t>300219</t>
  </si>
  <si>
    <t>300224</t>
  </si>
  <si>
    <t>300226</t>
  </si>
  <si>
    <t>300229</t>
  </si>
  <si>
    <t>300230</t>
  </si>
  <si>
    <t>300231</t>
  </si>
  <si>
    <t>300232</t>
  </si>
  <si>
    <t>300233</t>
  </si>
  <si>
    <t>300243</t>
  </si>
  <si>
    <t>300251</t>
  </si>
  <si>
    <t>300252</t>
  </si>
  <si>
    <t>300259</t>
  </si>
  <si>
    <t>300260</t>
  </si>
  <si>
    <t>300270</t>
  </si>
  <si>
    <t>300272</t>
  </si>
  <si>
    <t>300275</t>
  </si>
  <si>
    <t>301863</t>
  </si>
  <si>
    <t>300279</t>
  </si>
  <si>
    <t>300280</t>
  </si>
  <si>
    <t>300282</t>
  </si>
  <si>
    <t>300283</t>
  </si>
  <si>
    <t>300284</t>
  </si>
  <si>
    <t>300285</t>
  </si>
  <si>
    <t>300286</t>
  </si>
  <si>
    <t>300288</t>
  </si>
  <si>
    <t>300296</t>
  </si>
  <si>
    <t>300303</t>
  </si>
  <si>
    <t>300309</t>
  </si>
  <si>
    <t>300310</t>
  </si>
  <si>
    <t>300317</t>
  </si>
  <si>
    <t>300325</t>
  </si>
  <si>
    <t>300327</t>
  </si>
  <si>
    <t>300328</t>
  </si>
  <si>
    <t>300329</t>
  </si>
  <si>
    <t>300331</t>
  </si>
  <si>
    <t>300332</t>
  </si>
  <si>
    <t>300333</t>
  </si>
  <si>
    <t>300334</t>
  </si>
  <si>
    <t>300335</t>
  </si>
  <si>
    <t>300336</t>
  </si>
  <si>
    <t>300337</t>
  </si>
  <si>
    <t>300338</t>
  </si>
  <si>
    <t>300339</t>
  </si>
  <si>
    <t>300340</t>
  </si>
  <si>
    <t>300341</t>
  </si>
  <si>
    <t>300342</t>
  </si>
  <si>
    <t>300345</t>
  </si>
  <si>
    <t>300346</t>
  </si>
  <si>
    <t>300347</t>
  </si>
  <si>
    <t>300348</t>
  </si>
  <si>
    <t>300351</t>
  </si>
  <si>
    <t>300352</t>
  </si>
  <si>
    <t>300353</t>
  </si>
  <si>
    <t>300354</t>
  </si>
  <si>
    <t>300356</t>
  </si>
  <si>
    <t>300357</t>
  </si>
  <si>
    <t>300358</t>
  </si>
  <si>
    <t>300359</t>
  </si>
  <si>
    <t>300360</t>
  </si>
  <si>
    <t>300361</t>
  </si>
  <si>
    <t>300363</t>
  </si>
  <si>
    <t>300364</t>
  </si>
  <si>
    <t>300365</t>
  </si>
  <si>
    <t>300367</t>
  </si>
  <si>
    <t>300368</t>
  </si>
  <si>
    <t>300369</t>
  </si>
  <si>
    <t>300370</t>
  </si>
  <si>
    <t>300372</t>
  </si>
  <si>
    <t>300374</t>
  </si>
  <si>
    <t>300377</t>
  </si>
  <si>
    <t>300378</t>
  </si>
  <si>
    <t>300380</t>
  </si>
  <si>
    <t>300381</t>
  </si>
  <si>
    <t>300382</t>
  </si>
  <si>
    <t>300383</t>
  </si>
  <si>
    <t>300387</t>
  </si>
  <si>
    <t>300389</t>
  </si>
  <si>
    <t>300390</t>
  </si>
  <si>
    <t>300394</t>
  </si>
  <si>
    <t>300395</t>
  </si>
  <si>
    <t>300396</t>
  </si>
  <si>
    <t>300397</t>
  </si>
  <si>
    <t>300399</t>
  </si>
  <si>
    <t>300403</t>
  </si>
  <si>
    <t>300404</t>
  </si>
  <si>
    <t>300406</t>
  </si>
  <si>
    <t>300407</t>
  </si>
  <si>
    <t>300409</t>
  </si>
  <si>
    <t>300412</t>
  </si>
  <si>
    <t>300413</t>
  </si>
  <si>
    <t>300414</t>
  </si>
  <si>
    <t>300415</t>
  </si>
  <si>
    <t>300423</t>
  </si>
  <si>
    <t>300424</t>
  </si>
  <si>
    <t>300425</t>
  </si>
  <si>
    <t>300426</t>
  </si>
  <si>
    <t>300427</t>
  </si>
  <si>
    <t>300428</t>
  </si>
  <si>
    <t>300429</t>
  </si>
  <si>
    <t>300430</t>
  </si>
  <si>
    <t>300437</t>
  </si>
  <si>
    <t>300440</t>
  </si>
  <si>
    <t>300443</t>
  </si>
  <si>
    <t>300449</t>
  </si>
  <si>
    <t>301830</t>
  </si>
  <si>
    <t>301852</t>
  </si>
  <si>
    <t>300454</t>
  </si>
  <si>
    <t>300460</t>
  </si>
  <si>
    <t>300461</t>
  </si>
  <si>
    <t>300464</t>
  </si>
  <si>
    <t>300471</t>
  </si>
  <si>
    <t>300473</t>
  </si>
  <si>
    <t>300477</t>
  </si>
  <si>
    <t>300479</t>
  </si>
  <si>
    <t>300480</t>
  </si>
  <si>
    <t>300481</t>
  </si>
  <si>
    <t>300482</t>
  </si>
  <si>
    <t>300494</t>
  </si>
  <si>
    <t>300498</t>
  </si>
  <si>
    <t>300499</t>
  </si>
  <si>
    <t>300500</t>
  </si>
  <si>
    <t>300501</t>
  </si>
  <si>
    <t>300504</t>
  </si>
  <si>
    <t>300508</t>
  </si>
  <si>
    <t>300511</t>
  </si>
  <si>
    <t>300512</t>
  </si>
  <si>
    <t>300517</t>
  </si>
  <si>
    <t>300518</t>
  </si>
  <si>
    <t>300519</t>
  </si>
  <si>
    <t>300522</t>
  </si>
  <si>
    <t>300523</t>
  </si>
  <si>
    <t>300524</t>
  </si>
  <si>
    <t>300527</t>
  </si>
  <si>
    <t>300528</t>
  </si>
  <si>
    <t>300529</t>
  </si>
  <si>
    <t>300530</t>
  </si>
  <si>
    <t>300531</t>
  </si>
  <si>
    <t>300533</t>
  </si>
  <si>
    <t>300534</t>
  </si>
  <si>
    <t>300537</t>
  </si>
  <si>
    <t>300538</t>
  </si>
  <si>
    <t>300539</t>
  </si>
  <si>
    <t>300541</t>
  </si>
  <si>
    <t>300542</t>
  </si>
  <si>
    <t>300549</t>
  </si>
  <si>
    <t>300556</t>
  </si>
  <si>
    <t>300562</t>
  </si>
  <si>
    <t>300566</t>
  </si>
  <si>
    <t>300578</t>
  </si>
  <si>
    <t>300597</t>
  </si>
  <si>
    <t>300598</t>
  </si>
  <si>
    <t>300605</t>
  </si>
  <si>
    <t>300620</t>
  </si>
  <si>
    <t>300623</t>
  </si>
  <si>
    <t>300635</t>
  </si>
  <si>
    <t>300642</t>
  </si>
  <si>
    <t>300649</t>
  </si>
  <si>
    <t>300662</t>
  </si>
  <si>
    <t>300666</t>
  </si>
  <si>
    <t>300677</t>
  </si>
  <si>
    <t>300678</t>
  </si>
  <si>
    <t>300679</t>
  </si>
  <si>
    <t>300680</t>
  </si>
  <si>
    <t>300681</t>
  </si>
  <si>
    <t>300682</t>
  </si>
  <si>
    <t>301853</t>
  </si>
  <si>
    <t>300684</t>
  </si>
  <si>
    <t>300687</t>
  </si>
  <si>
    <t>300688</t>
  </si>
  <si>
    <t>300689</t>
  </si>
  <si>
    <t>300691</t>
  </si>
  <si>
    <t>300692</t>
  </si>
  <si>
    <t>300698</t>
  </si>
  <si>
    <t>300699</t>
  </si>
  <si>
    <t>300708</t>
  </si>
  <si>
    <t>300709</t>
  </si>
  <si>
    <t>300716</t>
  </si>
  <si>
    <t>300724</t>
  </si>
  <si>
    <t>300732</t>
  </si>
  <si>
    <t>300740</t>
  </si>
  <si>
    <t>300748</t>
  </si>
  <si>
    <t>300757</t>
  </si>
  <si>
    <t>300758</t>
  </si>
  <si>
    <t>300761</t>
  </si>
  <si>
    <t>300765</t>
  </si>
  <si>
    <t>300767</t>
  </si>
  <si>
    <t>300773</t>
  </si>
  <si>
    <t>300774</t>
  </si>
  <si>
    <t>300775</t>
  </si>
  <si>
    <t>300780</t>
  </si>
  <si>
    <t>300783</t>
  </si>
  <si>
    <t>300785</t>
  </si>
  <si>
    <t>300788</t>
  </si>
  <si>
    <t>300791</t>
  </si>
  <si>
    <t>300792</t>
  </si>
  <si>
    <t>300795</t>
  </si>
  <si>
    <t>300798</t>
  </si>
  <si>
    <t>300802</t>
  </si>
  <si>
    <t>301831</t>
  </si>
  <si>
    <t>300809</t>
  </si>
  <si>
    <t>300817</t>
  </si>
  <si>
    <t>300819</t>
  </si>
  <si>
    <t>300824</t>
  </si>
  <si>
    <t>300829</t>
  </si>
  <si>
    <t>300842</t>
  </si>
  <si>
    <t>300852</t>
  </si>
  <si>
    <t>300856</t>
  </si>
  <si>
    <t>300868</t>
  </si>
  <si>
    <t>300877</t>
  </si>
  <si>
    <t>300879</t>
  </si>
  <si>
    <t>300885</t>
  </si>
  <si>
    <t>300886</t>
  </si>
  <si>
    <t>301835</t>
  </si>
  <si>
    <t>300895</t>
  </si>
  <si>
    <t>300903</t>
  </si>
  <si>
    <t>300912</t>
  </si>
  <si>
    <t>300916</t>
  </si>
  <si>
    <t>300923</t>
  </si>
  <si>
    <t>300927</t>
  </si>
  <si>
    <t>300930</t>
  </si>
  <si>
    <t>300932</t>
  </si>
  <si>
    <t>301870</t>
  </si>
  <si>
    <t>300934</t>
  </si>
  <si>
    <t>300937</t>
  </si>
  <si>
    <t>300941</t>
  </si>
  <si>
    <t>300946</t>
  </si>
  <si>
    <t>300949</t>
  </si>
  <si>
    <t>300953</t>
  </si>
  <si>
    <t>300960</t>
  </si>
  <si>
    <t>300961</t>
  </si>
  <si>
    <t>300962</t>
  </si>
  <si>
    <t>300964</t>
  </si>
  <si>
    <t>300965</t>
  </si>
  <si>
    <t>300967</t>
  </si>
  <si>
    <t>300968</t>
  </si>
  <si>
    <t>300969</t>
  </si>
  <si>
    <t>300970</t>
  </si>
  <si>
    <t>300971</t>
  </si>
  <si>
    <t>300972</t>
  </si>
  <si>
    <t>300974</t>
  </si>
  <si>
    <t>300975</t>
  </si>
  <si>
    <t>300979</t>
  </si>
  <si>
    <t>300980</t>
  </si>
  <si>
    <t>300983</t>
  </si>
  <si>
    <t>300984</t>
  </si>
  <si>
    <t>300985</t>
  </si>
  <si>
    <t>300988</t>
  </si>
  <si>
    <t>300989</t>
  </si>
  <si>
    <t>300990</t>
  </si>
  <si>
    <t>300991</t>
  </si>
  <si>
    <t>300995</t>
  </si>
  <si>
    <t>300999</t>
  </si>
  <si>
    <t>301000</t>
  </si>
  <si>
    <t>301001</t>
  </si>
  <si>
    <t>301002</t>
  </si>
  <si>
    <t>301003</t>
  </si>
  <si>
    <t>301004</t>
  </si>
  <si>
    <t>301007</t>
  </si>
  <si>
    <t>301012</t>
  </si>
  <si>
    <t>301013</t>
  </si>
  <si>
    <t>301014</t>
  </si>
  <si>
    <t>301015</t>
  </si>
  <si>
    <t>301016</t>
  </si>
  <si>
    <t>301017</t>
  </si>
  <si>
    <t>301018</t>
  </si>
  <si>
    <t>301020</t>
  </si>
  <si>
    <t>301023</t>
  </si>
  <si>
    <t>301024</t>
  </si>
  <si>
    <t>301025</t>
  </si>
  <si>
    <t>301026</t>
  </si>
  <si>
    <t>301027</t>
  </si>
  <si>
    <t>301028</t>
  </si>
  <si>
    <t>301030</t>
  </si>
  <si>
    <t>301031</t>
  </si>
  <si>
    <t>301032</t>
  </si>
  <si>
    <t>301038</t>
  </si>
  <si>
    <t>301040</t>
  </si>
  <si>
    <t>301042</t>
  </si>
  <si>
    <t>301043</t>
  </si>
  <si>
    <t>301045</t>
  </si>
  <si>
    <t>301046</t>
  </si>
  <si>
    <t>301047</t>
  </si>
  <si>
    <t>301048</t>
  </si>
  <si>
    <t>301050</t>
  </si>
  <si>
    <t>301052</t>
  </si>
  <si>
    <t>301053</t>
  </si>
  <si>
    <t>301055</t>
  </si>
  <si>
    <t>301056</t>
  </si>
  <si>
    <t>301058</t>
  </si>
  <si>
    <t>301059</t>
  </si>
  <si>
    <t>301060</t>
  </si>
  <si>
    <t>301061</t>
  </si>
  <si>
    <t>301063</t>
  </si>
  <si>
    <t>301064</t>
  </si>
  <si>
    <t>301065</t>
  </si>
  <si>
    <t>301066</t>
  </si>
  <si>
    <t>301069</t>
  </si>
  <si>
    <t>301071</t>
  </si>
  <si>
    <t>301072</t>
  </si>
  <si>
    <t>301076</t>
  </si>
  <si>
    <t>301079</t>
  </si>
  <si>
    <t>301080</t>
  </si>
  <si>
    <t>301081</t>
  </si>
  <si>
    <t>301083</t>
  </si>
  <si>
    <t>301084</t>
  </si>
  <si>
    <t>301085</t>
  </si>
  <si>
    <t>301086</t>
  </si>
  <si>
    <t>301087</t>
  </si>
  <si>
    <t>301090</t>
  </si>
  <si>
    <t>301095</t>
  </si>
  <si>
    <t>301098</t>
  </si>
  <si>
    <t>301102</t>
  </si>
  <si>
    <t>301105</t>
  </si>
  <si>
    <t>301108</t>
  </si>
  <si>
    <t>301110</t>
  </si>
  <si>
    <t>301112</t>
  </si>
  <si>
    <t>301113</t>
  </si>
  <si>
    <t>301115</t>
  </si>
  <si>
    <t>301117</t>
  </si>
  <si>
    <t>301118</t>
  </si>
  <si>
    <t>301120</t>
  </si>
  <si>
    <t>301122</t>
  </si>
  <si>
    <t>301125</t>
  </si>
  <si>
    <t>301127</t>
  </si>
  <si>
    <t>301128</t>
  </si>
  <si>
    <t>301129</t>
  </si>
  <si>
    <t>301130</t>
  </si>
  <si>
    <t>301131</t>
  </si>
  <si>
    <t>301132</t>
  </si>
  <si>
    <t>301133</t>
  </si>
  <si>
    <t>301135</t>
  </si>
  <si>
    <t>301137</t>
  </si>
  <si>
    <t>301140</t>
  </si>
  <si>
    <t>301141</t>
  </si>
  <si>
    <t>301142</t>
  </si>
  <si>
    <t>301143</t>
  </si>
  <si>
    <t>301144</t>
  </si>
  <si>
    <t>301146</t>
  </si>
  <si>
    <t>301147</t>
  </si>
  <si>
    <t>301148</t>
  </si>
  <si>
    <t>301153</t>
  </si>
  <si>
    <t>301154</t>
  </si>
  <si>
    <t>301155</t>
  </si>
  <si>
    <t>301156</t>
  </si>
  <si>
    <t>301157</t>
  </si>
  <si>
    <t>301161</t>
  </si>
  <si>
    <t>301171</t>
  </si>
  <si>
    <t>301172</t>
  </si>
  <si>
    <t>301173</t>
  </si>
  <si>
    <t>301174</t>
  </si>
  <si>
    <t>301175</t>
  </si>
  <si>
    <t>301176</t>
  </si>
  <si>
    <t>301189</t>
  </si>
  <si>
    <t>301197</t>
  </si>
  <si>
    <t>301205</t>
  </si>
  <si>
    <t>301209</t>
  </si>
  <si>
    <t>301210</t>
  </si>
  <si>
    <t>301211</t>
  </si>
  <si>
    <t>301212</t>
  </si>
  <si>
    <t>301213</t>
  </si>
  <si>
    <t>301214</t>
  </si>
  <si>
    <t>301215</t>
  </si>
  <si>
    <t>301216</t>
  </si>
  <si>
    <t>301217</t>
  </si>
  <si>
    <t>301218</t>
  </si>
  <si>
    <t>301219</t>
  </si>
  <si>
    <t>301220</t>
  </si>
  <si>
    <t>301221</t>
  </si>
  <si>
    <t>301222</t>
  </si>
  <si>
    <t>301223</t>
  </si>
  <si>
    <t>301224</t>
  </si>
  <si>
    <t>301225</t>
  </si>
  <si>
    <t>301226</t>
  </si>
  <si>
    <t>301227</t>
  </si>
  <si>
    <t>301228</t>
  </si>
  <si>
    <t>301229</t>
  </si>
  <si>
    <t>301230</t>
  </si>
  <si>
    <t>301231</t>
  </si>
  <si>
    <t>301232</t>
  </si>
  <si>
    <t>301237</t>
  </si>
  <si>
    <t>301238</t>
  </si>
  <si>
    <t>301248</t>
  </si>
  <si>
    <t>301250</t>
  </si>
  <si>
    <t>301251</t>
  </si>
  <si>
    <t>301252</t>
  </si>
  <si>
    <t>301253</t>
  </si>
  <si>
    <t>301254</t>
  </si>
  <si>
    <t>301255</t>
  </si>
  <si>
    <t>301256</t>
  </si>
  <si>
    <t>301257</t>
  </si>
  <si>
    <t>301258</t>
  </si>
  <si>
    <t>301259</t>
  </si>
  <si>
    <t>301260</t>
  </si>
  <si>
    <t>301261</t>
  </si>
  <si>
    <t>301262</t>
  </si>
  <si>
    <t>301263</t>
  </si>
  <si>
    <t>301264</t>
  </si>
  <si>
    <t>301265</t>
  </si>
  <si>
    <t>301266</t>
  </si>
  <si>
    <t>301267</t>
  </si>
  <si>
    <t>301268</t>
  </si>
  <si>
    <t>301269</t>
  </si>
  <si>
    <t>301270</t>
  </si>
  <si>
    <t>301271</t>
  </si>
  <si>
    <t>301272</t>
  </si>
  <si>
    <t>301273</t>
  </si>
  <si>
    <t>301274</t>
  </si>
  <si>
    <t>301275</t>
  </si>
  <si>
    <t>301276</t>
  </si>
  <si>
    <t>301277</t>
  </si>
  <si>
    <t>301278</t>
  </si>
  <si>
    <t>301279</t>
  </si>
  <si>
    <t>301280</t>
  </si>
  <si>
    <t>301281</t>
  </si>
  <si>
    <t>301282</t>
  </si>
  <si>
    <t>301283</t>
  </si>
  <si>
    <t>301284</t>
  </si>
  <si>
    <t>301285</t>
  </si>
  <si>
    <t>301286</t>
  </si>
  <si>
    <t>301287</t>
  </si>
  <si>
    <t>301288</t>
  </si>
  <si>
    <t>301289</t>
  </si>
  <si>
    <t>301290</t>
  </si>
  <si>
    <t>301291</t>
  </si>
  <si>
    <t>301292</t>
  </si>
  <si>
    <t>301294</t>
  </si>
  <si>
    <t>301295</t>
  </si>
  <si>
    <t>301296</t>
  </si>
  <si>
    <t>301297</t>
  </si>
  <si>
    <t>301298</t>
  </si>
  <si>
    <t>301299</t>
  </si>
  <si>
    <t>301300</t>
  </si>
  <si>
    <t>301304</t>
  </si>
  <si>
    <t>301306</t>
  </si>
  <si>
    <t>301307</t>
  </si>
  <si>
    <t>301308</t>
  </si>
  <si>
    <t>301309</t>
  </si>
  <si>
    <t>301311</t>
  </si>
  <si>
    <t>301312</t>
  </si>
  <si>
    <t>301314</t>
  </si>
  <si>
    <t>301315</t>
  </si>
  <si>
    <t>301317</t>
  </si>
  <si>
    <t>301318</t>
  </si>
  <si>
    <t>301319</t>
  </si>
  <si>
    <t>301320</t>
  </si>
  <si>
    <t>301322</t>
  </si>
  <si>
    <t>301323</t>
  </si>
  <si>
    <t>301324</t>
  </si>
  <si>
    <t>301325</t>
  </si>
  <si>
    <t>301327</t>
  </si>
  <si>
    <t>301328</t>
  </si>
  <si>
    <t>301329</t>
  </si>
  <si>
    <t>301330</t>
  </si>
  <si>
    <t>301331</t>
  </si>
  <si>
    <t>301333</t>
  </si>
  <si>
    <t>301334</t>
  </si>
  <si>
    <t>301335</t>
  </si>
  <si>
    <t>301338</t>
  </si>
  <si>
    <t>301339</t>
  </si>
  <si>
    <t>301341</t>
  </si>
  <si>
    <t>301342</t>
  </si>
  <si>
    <t>301345</t>
  </si>
  <si>
    <t>301346</t>
  </si>
  <si>
    <t>301347</t>
  </si>
  <si>
    <t>301350</t>
  </si>
  <si>
    <t>301352</t>
  </si>
  <si>
    <t>301356</t>
  </si>
  <si>
    <t>301357</t>
  </si>
  <si>
    <t>301358</t>
  </si>
  <si>
    <t>301359</t>
  </si>
  <si>
    <t>301360</t>
  </si>
  <si>
    <t>301362</t>
  </si>
  <si>
    <t>301363</t>
  </si>
  <si>
    <t>301365</t>
  </si>
  <si>
    <t>301366</t>
  </si>
  <si>
    <t>301367</t>
  </si>
  <si>
    <t>301368</t>
  </si>
  <si>
    <t>301371</t>
  </si>
  <si>
    <t>301373</t>
  </si>
  <si>
    <t>301375</t>
  </si>
  <si>
    <t>301376</t>
  </si>
  <si>
    <t>301380</t>
  </si>
  <si>
    <t>301382</t>
  </si>
  <si>
    <t>301383</t>
  </si>
  <si>
    <t>301384</t>
  </si>
  <si>
    <t>301388</t>
  </si>
  <si>
    <t>301389</t>
  </si>
  <si>
    <t>301392</t>
  </si>
  <si>
    <t>301395</t>
  </si>
  <si>
    <t>301398</t>
  </si>
  <si>
    <t>301400</t>
  </si>
  <si>
    <t>301401</t>
  </si>
  <si>
    <t>301402</t>
  </si>
  <si>
    <t>301405</t>
  </si>
  <si>
    <t>301406</t>
  </si>
  <si>
    <t>301409</t>
  </si>
  <si>
    <t>301411</t>
  </si>
  <si>
    <t>301413</t>
  </si>
  <si>
    <t>301414</t>
  </si>
  <si>
    <t>301415</t>
  </si>
  <si>
    <t>301416</t>
  </si>
  <si>
    <t>301417</t>
  </si>
  <si>
    <t>301421</t>
  </si>
  <si>
    <t>301422</t>
  </si>
  <si>
    <t>301429</t>
  </si>
  <si>
    <t>301432</t>
  </si>
  <si>
    <t>301433</t>
  </si>
  <si>
    <t>301434</t>
  </si>
  <si>
    <t>301445</t>
  </si>
  <si>
    <t>301450</t>
  </si>
  <si>
    <t>301454</t>
  </si>
  <si>
    <t>301463</t>
  </si>
  <si>
    <t>301465</t>
  </si>
  <si>
    <t>301470</t>
  </si>
  <si>
    <t>301436</t>
  </si>
  <si>
    <t>301854</t>
  </si>
  <si>
    <t>301471</t>
  </si>
  <si>
    <t>301473</t>
  </si>
  <si>
    <t>301474</t>
  </si>
  <si>
    <t>301475</t>
  </si>
  <si>
    <t>301836</t>
  </si>
  <si>
    <t>301478</t>
  </si>
  <si>
    <t>301479</t>
  </si>
  <si>
    <t>301481</t>
  </si>
  <si>
    <t>301483</t>
  </si>
  <si>
    <t>301484</t>
  </si>
  <si>
    <t>301485</t>
  </si>
  <si>
    <t>301487</t>
  </si>
  <si>
    <t>301492</t>
  </si>
  <si>
    <t>301494</t>
  </si>
  <si>
    <t>301498</t>
  </si>
  <si>
    <t>301499</t>
  </si>
  <si>
    <t>301500</t>
  </si>
  <si>
    <t>301501</t>
  </si>
  <si>
    <t>301503</t>
  </si>
  <si>
    <t>301504</t>
  </si>
  <si>
    <t>301505</t>
  </si>
  <si>
    <t>301507</t>
  </si>
  <si>
    <t>301509</t>
  </si>
  <si>
    <t>301511</t>
  </si>
  <si>
    <t>301512</t>
  </si>
  <si>
    <t>301513</t>
  </si>
  <si>
    <t>301514</t>
  </si>
  <si>
    <t>301515</t>
  </si>
  <si>
    <t>301516</t>
  </si>
  <si>
    <t>301517</t>
  </si>
  <si>
    <t>301518</t>
  </si>
  <si>
    <t>301520</t>
  </si>
  <si>
    <t>301522</t>
  </si>
  <si>
    <t>301528</t>
  </si>
  <si>
    <t>301529</t>
  </si>
  <si>
    <t>301530</t>
  </si>
  <si>
    <t>301531</t>
  </si>
  <si>
    <t>301532</t>
  </si>
  <si>
    <t>301533</t>
  </si>
  <si>
    <t>301534</t>
  </si>
  <si>
    <t>301535</t>
  </si>
  <si>
    <t>301537</t>
  </si>
  <si>
    <t>301849</t>
  </si>
  <si>
    <t>301538</t>
  </si>
  <si>
    <t>301548</t>
  </si>
  <si>
    <t>301556</t>
  </si>
  <si>
    <t>301557</t>
  </si>
  <si>
    <t>301560</t>
  </si>
  <si>
    <t>301561</t>
  </si>
  <si>
    <t>301566</t>
  </si>
  <si>
    <t>301567</t>
  </si>
  <si>
    <t>301568</t>
  </si>
  <si>
    <t>301569</t>
  </si>
  <si>
    <t>301570</t>
  </si>
  <si>
    <t>301571</t>
  </si>
  <si>
    <t>301572</t>
  </si>
  <si>
    <t>301573</t>
  </si>
  <si>
    <t>301574</t>
  </si>
  <si>
    <t>301575</t>
  </si>
  <si>
    <t>301577</t>
  </si>
  <si>
    <t>301578</t>
  </si>
  <si>
    <t>301579</t>
  </si>
  <si>
    <t>301580</t>
  </si>
  <si>
    <t>301581</t>
  </si>
  <si>
    <t>301582</t>
  </si>
  <si>
    <t>301583</t>
  </si>
  <si>
    <t>301584</t>
  </si>
  <si>
    <t>301585</t>
  </si>
  <si>
    <t>301586</t>
  </si>
  <si>
    <t>301587</t>
  </si>
  <si>
    <t>301588</t>
  </si>
  <si>
    <t>301589</t>
  </si>
  <si>
    <t>301591</t>
  </si>
  <si>
    <t>301592</t>
  </si>
  <si>
    <t>301593</t>
  </si>
  <si>
    <t>301608</t>
  </si>
  <si>
    <t>301623</t>
  </si>
  <si>
    <t>301628</t>
  </si>
  <si>
    <t>301633</t>
  </si>
  <si>
    <t>301640</t>
  </si>
  <si>
    <t>301645</t>
  </si>
  <si>
    <t>301653</t>
  </si>
  <si>
    <t>301661</t>
  </si>
  <si>
    <t>301663</t>
  </si>
  <si>
    <t>301672</t>
  </si>
  <si>
    <t>301676</t>
  </si>
  <si>
    <t>301677</t>
  </si>
  <si>
    <t>301681</t>
  </si>
  <si>
    <t>301886</t>
  </si>
  <si>
    <t>301685</t>
  </si>
  <si>
    <t>301694</t>
  </si>
  <si>
    <t>301695</t>
  </si>
  <si>
    <t>301701</t>
  </si>
  <si>
    <t>301702</t>
  </si>
  <si>
    <t>301703</t>
  </si>
  <si>
    <t>301705</t>
  </si>
  <si>
    <t>301706</t>
  </si>
  <si>
    <t>301707</t>
  </si>
  <si>
    <t>301711</t>
  </si>
  <si>
    <t>301712</t>
  </si>
  <si>
    <t>301713</t>
  </si>
  <si>
    <t>301718</t>
  </si>
  <si>
    <t>301723</t>
  </si>
  <si>
    <t>301724</t>
  </si>
  <si>
    <t>301735</t>
  </si>
  <si>
    <t>301740</t>
  </si>
  <si>
    <t>301742</t>
  </si>
  <si>
    <t>301743</t>
  </si>
  <si>
    <t>301744</t>
  </si>
  <si>
    <t>301745</t>
  </si>
  <si>
    <t>301746</t>
  </si>
  <si>
    <t>301750</t>
  </si>
  <si>
    <t>301752</t>
  </si>
  <si>
    <t>301753</t>
  </si>
  <si>
    <t>301755</t>
  </si>
  <si>
    <t>301757</t>
  </si>
  <si>
    <t>301758</t>
  </si>
  <si>
    <t>301759</t>
  </si>
  <si>
    <t>301761</t>
  </si>
  <si>
    <t>301763</t>
  </si>
  <si>
    <t>301764</t>
  </si>
  <si>
    <t>301766</t>
  </si>
  <si>
    <t>301767</t>
  </si>
  <si>
    <t>301768</t>
  </si>
  <si>
    <t>301770</t>
  </si>
  <si>
    <t>301771</t>
  </si>
  <si>
    <t>301772</t>
  </si>
  <si>
    <t>301773</t>
  </si>
  <si>
    <t>301778</t>
  </si>
  <si>
    <t>301779</t>
  </si>
  <si>
    <t>301781</t>
  </si>
  <si>
    <t>301785</t>
  </si>
  <si>
    <t>301786</t>
  </si>
  <si>
    <t>301838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</si>
  <si>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</si>
  <si>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</si>
  <si>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</si>
  <si>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</si>
  <si>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</si>
  <si>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</si>
  <si>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</si>
  <si>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</si>
  <si>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301796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</si>
  <si>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</si>
  <si>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</si>
  <si>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</si>
  <si>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</si>
  <si>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</si>
  <si>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</si>
  <si>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</si>
  <si>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</si>
  <si>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</si>
  <si>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301808</t>
  </si>
  <si>
    <t>301809</t>
  </si>
  <si>
    <t>301810</t>
  </si>
  <si>
    <t>301843</t>
  </si>
  <si>
    <t>301812</t>
  </si>
  <si>
    <t>301813</t>
  </si>
  <si>
    <t>301814</t>
  </si>
  <si>
    <t>301816</t>
  </si>
  <si>
    <t>301820</t>
  </si>
  <si>
    <t>301844</t>
  </si>
  <si>
    <t>301822</t>
  </si>
  <si>
    <t>301826</t>
  </si>
  <si>
    <t>301865</t>
  </si>
  <si>
    <t>301829</t>
  </si>
  <si>
    <t>Información al 05/01/2022</t>
  </si>
  <si>
    <t>Elaboración: MEF - Dirección General de Política de Ingresos Públicos</t>
  </si>
  <si>
    <t>La recaudación incluye la recaudación de Impuesto Predial corriente (2021) y la recaudación de Impuesto Predial de años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</si>
</sst>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#,##0.0000"/>
    <numFmt numFmtId="166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 tint="0.1499984740745262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0" borderId="0" xfId="1" applyNumberFormat="1" applyFont="1"/>
    <xf numFmtId="4" fontId="5" fillId="0" borderId="1" xfId="1" applyNumberFormat="1" applyFont="1" applyFill="1" applyBorder="1" applyAlignment="1">
      <alignment vertical="center"/>
    </xf>
    <xf numFmtId="4" fontId="4" fillId="0" borderId="0" xfId="1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/>
    <xf numFmtId="164" fontId="4" fillId="0" borderId="0" xfId="2" applyNumberFormat="1" applyFont="1" applyAlignment="1">
      <alignment horizontal="center" vertical="center"/>
    </xf>
    <xf numFmtId="164" fontId="4" fillId="0" borderId="0" xfId="2" applyNumberFormat="1" applyFont="1"/>
    <xf numFmtId="165" fontId="0" fillId="0" borderId="0" xfId="0" applyNumberFormat="1"/>
    <xf numFmtId="0" fontId="7" fillId="0" borderId="0" xfId="0" quotePrefix="1" applyFont="1"/>
    <xf numFmtId="0" fontId="4" fillId="0" borderId="0" xfId="0" quotePrefix="1" applyFont="1"/>
    <xf numFmtId="43" fontId="4" fillId="0" borderId="0" xfId="1" quotePrefix="1" applyNumberFormat="1" applyFont="1"/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quotePrefix="1" applyFont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6" xfId="0" applyNumberFormat="1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6" borderId="5" xfId="0" applyNumberFormat="1" applyFont="1" applyFill="1" applyBorder="1"/>
    <xf numFmtId="3" fontId="4" fillId="6" borderId="6" xfId="0" applyNumberFormat="1" applyFont="1" applyFill="1" applyBorder="1"/>
    <xf numFmtId="0" fontId="5" fillId="6" borderId="0" xfId="0" applyFont="1" applyFill="1" applyBorder="1" applyAlignment="1">
      <alignment horizontal="center" vertical="center"/>
    </xf>
    <xf numFmtId="4" fontId="4" fillId="6" borderId="0" xfId="1" applyNumberFormat="1" applyFont="1" applyFill="1"/>
    <xf numFmtId="164" fontId="4" fillId="6" borderId="0" xfId="2" applyNumberFormat="1" applyFont="1" applyFill="1" applyAlignment="1">
      <alignment horizontal="center" vertical="center"/>
    </xf>
    <xf numFmtId="0" fontId="4" fillId="6" borderId="0" xfId="0" applyFont="1" applyFill="1"/>
    <xf numFmtId="164" fontId="4" fillId="6" borderId="0" xfId="2" applyNumberFormat="1" applyFont="1" applyFill="1"/>
    <xf numFmtId="0" fontId="5" fillId="6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/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/>
    </xf>
    <xf numFmtId="43" fontId="11" fillId="0" borderId="10" xfId="0" applyNumberFormat="1" applyFont="1" applyBorder="1"/>
    <xf numFmtId="43" fontId="8" fillId="0" borderId="11" xfId="0" applyNumberFormat="1" applyFont="1" applyBorder="1"/>
    <xf numFmtId="43" fontId="11" fillId="0" borderId="11" xfId="0" applyNumberFormat="1" applyFont="1" applyBorder="1"/>
    <xf numFmtId="9" fontId="11" fillId="0" borderId="11" xfId="0" applyNumberFormat="1" applyFont="1" applyBorder="1"/>
    <xf numFmtId="43" fontId="11" fillId="0" borderId="12" xfId="0" applyNumberFormat="1" applyFont="1" applyBorder="1"/>
    <xf numFmtId="166" fontId="7" fillId="0" borderId="5" xfId="1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3" fontId="7" fillId="0" borderId="0" xfId="0" applyNumberFormat="1" applyFont="1"/>
    <xf numFmtId="3" fontId="7" fillId="0" borderId="6" xfId="0" applyNumberFormat="1" applyFont="1" applyBorder="1" applyAlignment="1">
      <alignment horizontal="center" vertical="center"/>
    </xf>
    <xf numFmtId="4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4" fontId="11" fillId="7" borderId="1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4" fontId="13" fillId="0" borderId="0" xfId="0" applyNumberFormat="1" applyFont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" fontId="7" fillId="0" borderId="9" xfId="0" applyNumberFormat="1" applyFont="1" applyBorder="1"/>
    <xf numFmtId="0" fontId="4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7" fillId="0" borderId="0" xfId="0" applyNumberFormat="1" applyFont="1"/>
    <xf numFmtId="49" fontId="15" fillId="2" borderId="9" xfId="0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9"/>
  <sheetViews>
    <sheetView tabSelected="1" zoomScale="117" zoomScaleNormal="117" workbookViewId="0">
      <pane ySplit="4" topLeftCell="A5" activePane="bottomLeft" state="frozen"/>
      <selection pane="bottomLeft"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8.6640625" bestFit="1" customWidth="1"/>
    <col min="3" max="3" width="16.5546875" bestFit="1" customWidth="1"/>
    <col min="4" max="4" width="11.88671875" customWidth="1"/>
    <col min="5" max="5" width="21.109375" customWidth="1"/>
    <col min="6" max="6" width="31.88671875" customWidth="1"/>
    <col min="7" max="7" width="11.33203125" style="1" customWidth="1"/>
    <col min="8" max="8" width="18.6640625" style="21" customWidth="1"/>
    <col min="9" max="16384" width="9.109375" style="21"/>
  </cols>
  <sheetData>
    <row r="1" spans="1:8" s="22" customFormat="1" ht="13.8" x14ac:dyDescent="0.3">
      <c r="A1" s="74" t="s">
        <v>1572</v>
      </c>
      <c r="G1" s="75"/>
      <c r="H1" s="93"/>
    </row>
    <row r="2" spans="1:8" s="22" customFormat="1" ht="16.5" customHeight="1" x14ac:dyDescent="0.3">
      <c r="A2" s="74" t="s">
        <v>1536</v>
      </c>
      <c r="F2" s="76"/>
      <c r="H2" s="94"/>
    </row>
    <row r="3" spans="1:8" s="22" customFormat="1" x14ac:dyDescent="0.3">
      <c r="G3" s="77"/>
      <c r="H3" s="21"/>
    </row>
    <row r="4" spans="1:8" s="20" customFormat="1" ht="27" customHeight="1" x14ac:dyDescent="0.3">
      <c r="A4" s="78" t="s">
        <v>0</v>
      </c>
      <c r="B4" s="78" t="s">
        <v>1</v>
      </c>
      <c r="C4" s="78" t="s">
        <v>1573</v>
      </c>
      <c r="D4" s="78" t="s">
        <v>2</v>
      </c>
      <c r="E4" s="78" t="s">
        <v>3</v>
      </c>
      <c r="F4" s="78" t="s">
        <v>4</v>
      </c>
      <c r="G4" s="79" t="s">
        <v>5</v>
      </c>
      <c r="H4" s="95" t="s">
        <v>1574</v>
      </c>
    </row>
    <row r="5" spans="1:8" ht="13.8" x14ac:dyDescent="0.25">
      <c r="A5" s="80">
        <v>1</v>
      </c>
      <c r="B5" s="81" t="s">
        <v>6</v>
      </c>
      <c r="C5" s="81" t="s">
        <v>1575</v>
      </c>
      <c r="D5" s="81" t="s">
        <v>7</v>
      </c>
      <c r="E5" s="81" t="s">
        <v>8</v>
      </c>
      <c r="F5" s="81" t="s">
        <v>8</v>
      </c>
      <c r="G5" s="81" t="s">
        <v>9</v>
      </c>
      <c r="H5" s="82">
        <v>2310220.9500000002</v>
      </c>
    </row>
    <row r="6" spans="1:8" ht="13.8" x14ac:dyDescent="0.25">
      <c r="A6" s="80">
        <v>2</v>
      </c>
      <c r="B6" s="81" t="s">
        <v>10</v>
      </c>
      <c r="C6" s="81" t="s">
        <v>1576</v>
      </c>
      <c r="D6" s="81" t="s">
        <v>7</v>
      </c>
      <c r="E6" s="81" t="s">
        <v>8</v>
      </c>
      <c r="F6" s="81" t="s">
        <v>11</v>
      </c>
      <c r="G6" s="81" t="s">
        <v>12</v>
      </c>
      <c r="H6" s="82">
        <v>15062.500000000002</v>
      </c>
    </row>
    <row r="7" spans="1:8" ht="13.8" x14ac:dyDescent="0.25">
      <c r="A7" s="80">
        <v>3</v>
      </c>
      <c r="B7" s="81" t="s">
        <v>13</v>
      </c>
      <c r="C7" s="81" t="s">
        <v>1577</v>
      </c>
      <c r="D7" s="81" t="s">
        <v>7</v>
      </c>
      <c r="E7" s="81" t="s">
        <v>8</v>
      </c>
      <c r="F7" s="81" t="s">
        <v>14</v>
      </c>
      <c r="G7" s="81" t="s">
        <v>12</v>
      </c>
      <c r="H7" s="82">
        <v>0</v>
      </c>
    </row>
    <row r="8" spans="1:8" ht="13.8" x14ac:dyDescent="0.25">
      <c r="A8" s="80">
        <v>4</v>
      </c>
      <c r="B8" s="81" t="s">
        <v>15</v>
      </c>
      <c r="C8" s="81" t="s">
        <v>1578</v>
      </c>
      <c r="D8" s="81" t="s">
        <v>7</v>
      </c>
      <c r="E8" s="81" t="s">
        <v>8</v>
      </c>
      <c r="F8" s="81" t="s">
        <v>16</v>
      </c>
      <c r="G8" s="81" t="s">
        <v>12</v>
      </c>
      <c r="H8" s="82">
        <v>0</v>
      </c>
    </row>
    <row r="9" spans="1:8" ht="13.8" x14ac:dyDescent="0.25">
      <c r="A9" s="80">
        <v>5</v>
      </c>
      <c r="B9" s="81" t="s">
        <v>17</v>
      </c>
      <c r="C9" s="81" t="s">
        <v>1579</v>
      </c>
      <c r="D9" s="81" t="s">
        <v>7</v>
      </c>
      <c r="E9" s="81" t="s">
        <v>8</v>
      </c>
      <c r="F9" s="81" t="s">
        <v>18</v>
      </c>
      <c r="G9" s="81" t="s">
        <v>12</v>
      </c>
      <c r="H9" s="82">
        <v>6437.07</v>
      </c>
    </row>
    <row r="10" spans="1:8" ht="13.8" x14ac:dyDescent="0.25">
      <c r="A10" s="80">
        <v>6</v>
      </c>
      <c r="B10" s="81" t="s">
        <v>19</v>
      </c>
      <c r="C10" s="81" t="s">
        <v>1580</v>
      </c>
      <c r="D10" s="81" t="s">
        <v>7</v>
      </c>
      <c r="E10" s="81" t="s">
        <v>8</v>
      </c>
      <c r="F10" s="81" t="s">
        <v>20</v>
      </c>
      <c r="G10" s="81" t="s">
        <v>12</v>
      </c>
      <c r="H10" s="82">
        <v>2231.9700000000003</v>
      </c>
    </row>
    <row r="11" spans="1:8" ht="13.8" x14ac:dyDescent="0.25">
      <c r="A11" s="80">
        <v>7</v>
      </c>
      <c r="B11" s="81" t="s">
        <v>21</v>
      </c>
      <c r="C11" s="81" t="s">
        <v>1581</v>
      </c>
      <c r="D11" s="81" t="s">
        <v>7</v>
      </c>
      <c r="E11" s="81" t="s">
        <v>8</v>
      </c>
      <c r="F11" s="81" t="s">
        <v>22</v>
      </c>
      <c r="G11" s="81" t="s">
        <v>12</v>
      </c>
      <c r="H11" s="82">
        <v>852.7</v>
      </c>
    </row>
    <row r="12" spans="1:8" ht="13.8" x14ac:dyDescent="0.25">
      <c r="A12" s="80">
        <v>8</v>
      </c>
      <c r="B12" s="81" t="s">
        <v>23</v>
      </c>
      <c r="C12" s="81" t="s">
        <v>1582</v>
      </c>
      <c r="D12" s="81" t="s">
        <v>7</v>
      </c>
      <c r="E12" s="81" t="s">
        <v>8</v>
      </c>
      <c r="F12" s="81" t="s">
        <v>24</v>
      </c>
      <c r="G12" s="81" t="s">
        <v>12</v>
      </c>
      <c r="H12" s="82">
        <v>2515.25</v>
      </c>
    </row>
    <row r="13" spans="1:8" ht="13.8" x14ac:dyDescent="0.25">
      <c r="A13" s="80">
        <v>9</v>
      </c>
      <c r="B13" s="81" t="s">
        <v>25</v>
      </c>
      <c r="C13" s="81" t="s">
        <v>1583</v>
      </c>
      <c r="D13" s="81" t="s">
        <v>7</v>
      </c>
      <c r="E13" s="81" t="s">
        <v>26</v>
      </c>
      <c r="F13" s="81" t="s">
        <v>26</v>
      </c>
      <c r="G13" s="81" t="s">
        <v>9</v>
      </c>
      <c r="H13" s="82">
        <v>648767.67000000004</v>
      </c>
    </row>
    <row r="14" spans="1:8" ht="13.8" x14ac:dyDescent="0.25">
      <c r="A14" s="80">
        <v>10</v>
      </c>
      <c r="B14" s="81" t="s">
        <v>27</v>
      </c>
      <c r="C14" s="81" t="s">
        <v>1584</v>
      </c>
      <c r="D14" s="81" t="s">
        <v>7</v>
      </c>
      <c r="E14" s="81" t="s">
        <v>28</v>
      </c>
      <c r="F14" s="81" t="s">
        <v>29</v>
      </c>
      <c r="G14" s="81" t="s">
        <v>30</v>
      </c>
      <c r="H14" s="82">
        <v>6929.9900000000007</v>
      </c>
    </row>
    <row r="15" spans="1:8" ht="13.8" x14ac:dyDescent="0.25">
      <c r="A15" s="80">
        <v>11</v>
      </c>
      <c r="B15" s="81" t="s">
        <v>31</v>
      </c>
      <c r="C15" s="81" t="s">
        <v>1585</v>
      </c>
      <c r="D15" s="81" t="s">
        <v>7</v>
      </c>
      <c r="E15" s="81" t="s">
        <v>28</v>
      </c>
      <c r="F15" s="81" t="s">
        <v>32</v>
      </c>
      <c r="G15" s="81" t="s">
        <v>12</v>
      </c>
      <c r="H15" s="82">
        <v>29.5</v>
      </c>
    </row>
    <row r="16" spans="1:8" ht="13.8" x14ac:dyDescent="0.25">
      <c r="A16" s="80">
        <v>12</v>
      </c>
      <c r="B16" s="81" t="s">
        <v>33</v>
      </c>
      <c r="C16" s="81" t="s">
        <v>1586</v>
      </c>
      <c r="D16" s="81" t="s">
        <v>7</v>
      </c>
      <c r="E16" s="81" t="s">
        <v>28</v>
      </c>
      <c r="F16" s="81" t="s">
        <v>34</v>
      </c>
      <c r="G16" s="81" t="s">
        <v>12</v>
      </c>
      <c r="H16" s="82">
        <v>355728.58999999997</v>
      </c>
    </row>
    <row r="17" spans="1:8" ht="13.8" x14ac:dyDescent="0.25">
      <c r="A17" s="80">
        <v>13</v>
      </c>
      <c r="B17" s="81" t="s">
        <v>35</v>
      </c>
      <c r="C17" s="81" t="s">
        <v>1587</v>
      </c>
      <c r="D17" s="81" t="s">
        <v>7</v>
      </c>
      <c r="E17" s="81" t="s">
        <v>28</v>
      </c>
      <c r="F17" s="81" t="s">
        <v>36</v>
      </c>
      <c r="G17" s="81" t="s">
        <v>12</v>
      </c>
      <c r="H17" s="82">
        <v>0</v>
      </c>
    </row>
    <row r="18" spans="1:8" ht="13.8" x14ac:dyDescent="0.25">
      <c r="A18" s="80">
        <v>14</v>
      </c>
      <c r="B18" s="81" t="s">
        <v>37</v>
      </c>
      <c r="C18" s="81" t="s">
        <v>1588</v>
      </c>
      <c r="D18" s="81" t="s">
        <v>7</v>
      </c>
      <c r="E18" s="81" t="s">
        <v>38</v>
      </c>
      <c r="F18" s="81" t="s">
        <v>39</v>
      </c>
      <c r="G18" s="81" t="s">
        <v>30</v>
      </c>
      <c r="H18" s="82">
        <v>162364.37</v>
      </c>
    </row>
    <row r="19" spans="1:8" ht="13.8" x14ac:dyDescent="0.25">
      <c r="A19" s="80">
        <v>15</v>
      </c>
      <c r="B19" s="81" t="s">
        <v>40</v>
      </c>
      <c r="C19" s="81" t="s">
        <v>1589</v>
      </c>
      <c r="D19" s="81" t="s">
        <v>7</v>
      </c>
      <c r="E19" s="81" t="s">
        <v>41</v>
      </c>
      <c r="F19" s="81" t="s">
        <v>42</v>
      </c>
      <c r="G19" s="81" t="s">
        <v>30</v>
      </c>
      <c r="H19" s="82">
        <v>137413.15999999997</v>
      </c>
    </row>
    <row r="20" spans="1:8" ht="13.8" x14ac:dyDescent="0.25">
      <c r="A20" s="80">
        <v>16</v>
      </c>
      <c r="B20" s="81" t="s">
        <v>43</v>
      </c>
      <c r="C20" s="81" t="s">
        <v>1590</v>
      </c>
      <c r="D20" s="81" t="s">
        <v>7</v>
      </c>
      <c r="E20" s="81" t="s">
        <v>41</v>
      </c>
      <c r="F20" s="81" t="s">
        <v>44</v>
      </c>
      <c r="G20" s="81" t="s">
        <v>12</v>
      </c>
      <c r="H20" s="82">
        <v>1940.5900000000001</v>
      </c>
    </row>
    <row r="21" spans="1:8" ht="13.8" x14ac:dyDescent="0.25">
      <c r="A21" s="80">
        <v>17</v>
      </c>
      <c r="B21" s="81" t="s">
        <v>45</v>
      </c>
      <c r="C21" s="81" t="s">
        <v>1591</v>
      </c>
      <c r="D21" s="81" t="s">
        <v>7</v>
      </c>
      <c r="E21" s="81" t="s">
        <v>41</v>
      </c>
      <c r="F21" s="81" t="s">
        <v>46</v>
      </c>
      <c r="G21" s="81" t="s">
        <v>12</v>
      </c>
      <c r="H21" s="82">
        <v>2364.4</v>
      </c>
    </row>
    <row r="22" spans="1:8" ht="13.8" x14ac:dyDescent="0.25">
      <c r="A22" s="80">
        <v>18</v>
      </c>
      <c r="B22" s="81" t="s">
        <v>47</v>
      </c>
      <c r="C22" s="81" t="s">
        <v>1592</v>
      </c>
      <c r="D22" s="81" t="s">
        <v>7</v>
      </c>
      <c r="E22" s="81" t="s">
        <v>48</v>
      </c>
      <c r="F22" s="81" t="s">
        <v>49</v>
      </c>
      <c r="G22" s="81" t="s">
        <v>30</v>
      </c>
      <c r="H22" s="82">
        <v>54330.400000000001</v>
      </c>
    </row>
    <row r="23" spans="1:8" ht="13.8" x14ac:dyDescent="0.25">
      <c r="A23" s="80">
        <v>19</v>
      </c>
      <c r="B23" s="81" t="s">
        <v>50</v>
      </c>
      <c r="C23" s="81" t="s">
        <v>1593</v>
      </c>
      <c r="D23" s="81" t="s">
        <v>7</v>
      </c>
      <c r="E23" s="81" t="s">
        <v>48</v>
      </c>
      <c r="F23" s="81" t="s">
        <v>51</v>
      </c>
      <c r="G23" s="81" t="s">
        <v>12</v>
      </c>
      <c r="H23" s="82">
        <v>2700</v>
      </c>
    </row>
    <row r="24" spans="1:8" ht="13.8" x14ac:dyDescent="0.25">
      <c r="A24" s="80">
        <v>20</v>
      </c>
      <c r="B24" s="81" t="s">
        <v>52</v>
      </c>
      <c r="C24" s="81" t="s">
        <v>1594</v>
      </c>
      <c r="D24" s="81" t="s">
        <v>7</v>
      </c>
      <c r="E24" s="81" t="s">
        <v>53</v>
      </c>
      <c r="F24" s="81" t="s">
        <v>54</v>
      </c>
      <c r="G24" s="81" t="s">
        <v>9</v>
      </c>
      <c r="H24" s="82">
        <v>1881618.16</v>
      </c>
    </row>
    <row r="25" spans="1:8" ht="13.8" x14ac:dyDescent="0.25">
      <c r="A25" s="80">
        <v>21</v>
      </c>
      <c r="B25" s="81" t="s">
        <v>55</v>
      </c>
      <c r="C25" s="81" t="s">
        <v>1595</v>
      </c>
      <c r="D25" s="81" t="s">
        <v>56</v>
      </c>
      <c r="E25" s="81" t="s">
        <v>57</v>
      </c>
      <c r="F25" s="81" t="s">
        <v>57</v>
      </c>
      <c r="G25" s="81" t="s">
        <v>9</v>
      </c>
      <c r="H25" s="82">
        <v>5361590.8599999994</v>
      </c>
    </row>
    <row r="26" spans="1:8" ht="13.8" x14ac:dyDescent="0.25">
      <c r="A26" s="80">
        <v>22</v>
      </c>
      <c r="B26" s="81" t="s">
        <v>58</v>
      </c>
      <c r="C26" s="81" t="s">
        <v>1596</v>
      </c>
      <c r="D26" s="81" t="s">
        <v>56</v>
      </c>
      <c r="E26" s="81" t="s">
        <v>57</v>
      </c>
      <c r="F26" s="81" t="s">
        <v>59</v>
      </c>
      <c r="G26" s="81" t="s">
        <v>60</v>
      </c>
      <c r="H26" s="82">
        <v>6371715.3200000003</v>
      </c>
    </row>
    <row r="27" spans="1:8" ht="13.8" x14ac:dyDescent="0.25">
      <c r="A27" s="80">
        <v>23</v>
      </c>
      <c r="B27" s="81" t="s">
        <v>61</v>
      </c>
      <c r="C27" s="81" t="s">
        <v>1597</v>
      </c>
      <c r="D27" s="81" t="s">
        <v>56</v>
      </c>
      <c r="E27" s="81" t="s">
        <v>62</v>
      </c>
      <c r="F27" s="81" t="s">
        <v>62</v>
      </c>
      <c r="G27" s="81" t="s">
        <v>30</v>
      </c>
      <c r="H27" s="82">
        <v>85942.35</v>
      </c>
    </row>
    <row r="28" spans="1:8" ht="13.8" x14ac:dyDescent="0.25">
      <c r="A28" s="80">
        <v>24</v>
      </c>
      <c r="B28" s="81" t="s">
        <v>63</v>
      </c>
      <c r="C28" s="81" t="s">
        <v>1598</v>
      </c>
      <c r="D28" s="81" t="s">
        <v>56</v>
      </c>
      <c r="E28" s="81" t="s">
        <v>64</v>
      </c>
      <c r="F28" s="81" t="s">
        <v>65</v>
      </c>
      <c r="G28" s="81" t="s">
        <v>30</v>
      </c>
      <c r="H28" s="82">
        <v>8321.4</v>
      </c>
    </row>
    <row r="29" spans="1:8" ht="13.8" x14ac:dyDescent="0.25">
      <c r="A29" s="80">
        <v>25</v>
      </c>
      <c r="B29" s="81" t="s">
        <v>66</v>
      </c>
      <c r="C29" s="81" t="s">
        <v>1599</v>
      </c>
      <c r="D29" s="81" t="s">
        <v>56</v>
      </c>
      <c r="E29" s="81" t="s">
        <v>67</v>
      </c>
      <c r="F29" s="81" t="s">
        <v>68</v>
      </c>
      <c r="G29" s="81" t="s">
        <v>30</v>
      </c>
      <c r="H29" s="82">
        <v>36496.800000000003</v>
      </c>
    </row>
    <row r="30" spans="1:8" ht="13.8" x14ac:dyDescent="0.25">
      <c r="A30" s="80">
        <v>26</v>
      </c>
      <c r="B30" s="81" t="s">
        <v>69</v>
      </c>
      <c r="C30" s="81" t="s">
        <v>1600</v>
      </c>
      <c r="D30" s="81" t="s">
        <v>56</v>
      </c>
      <c r="E30" s="81" t="s">
        <v>70</v>
      </c>
      <c r="F30" s="81" t="s">
        <v>71</v>
      </c>
      <c r="G30" s="81" t="s">
        <v>30</v>
      </c>
      <c r="H30" s="82">
        <v>176026.2</v>
      </c>
    </row>
    <row r="31" spans="1:8" ht="13.8" x14ac:dyDescent="0.25">
      <c r="A31" s="80">
        <v>27</v>
      </c>
      <c r="B31" s="81" t="s">
        <v>72</v>
      </c>
      <c r="C31" s="81" t="s">
        <v>1601</v>
      </c>
      <c r="D31" s="81" t="s">
        <v>56</v>
      </c>
      <c r="E31" s="81" t="s">
        <v>70</v>
      </c>
      <c r="F31" s="81" t="s">
        <v>73</v>
      </c>
      <c r="G31" s="81" t="s">
        <v>12</v>
      </c>
      <c r="H31" s="82">
        <v>1105.25</v>
      </c>
    </row>
    <row r="32" spans="1:8" ht="13.8" x14ac:dyDescent="0.25">
      <c r="A32" s="80">
        <v>28</v>
      </c>
      <c r="B32" s="81" t="s">
        <v>74</v>
      </c>
      <c r="C32" s="81" t="s">
        <v>1602</v>
      </c>
      <c r="D32" s="81" t="s">
        <v>56</v>
      </c>
      <c r="E32" s="81" t="s">
        <v>70</v>
      </c>
      <c r="F32" s="81" t="s">
        <v>75</v>
      </c>
      <c r="G32" s="81" t="s">
        <v>12</v>
      </c>
      <c r="H32" s="82">
        <v>0</v>
      </c>
    </row>
    <row r="33" spans="1:8" ht="13.8" x14ac:dyDescent="0.25">
      <c r="A33" s="80">
        <v>29</v>
      </c>
      <c r="B33" s="81" t="s">
        <v>76</v>
      </c>
      <c r="C33" s="81" t="s">
        <v>1603</v>
      </c>
      <c r="D33" s="81" t="s">
        <v>56</v>
      </c>
      <c r="E33" s="81" t="s">
        <v>70</v>
      </c>
      <c r="F33" s="81" t="s">
        <v>77</v>
      </c>
      <c r="G33" s="81" t="s">
        <v>12</v>
      </c>
      <c r="H33" s="82">
        <v>11664</v>
      </c>
    </row>
    <row r="34" spans="1:8" ht="13.8" x14ac:dyDescent="0.25">
      <c r="A34" s="80">
        <v>30</v>
      </c>
      <c r="B34" s="81" t="s">
        <v>78</v>
      </c>
      <c r="C34" s="81" t="s">
        <v>1604</v>
      </c>
      <c r="D34" s="81" t="s">
        <v>56</v>
      </c>
      <c r="E34" s="81" t="s">
        <v>70</v>
      </c>
      <c r="F34" s="81" t="s">
        <v>79</v>
      </c>
      <c r="G34" s="81" t="s">
        <v>12</v>
      </c>
      <c r="H34" s="82">
        <v>190414.63000000003</v>
      </c>
    </row>
    <row r="35" spans="1:8" ht="13.8" x14ac:dyDescent="0.25">
      <c r="A35" s="80">
        <v>31</v>
      </c>
      <c r="B35" s="81" t="s">
        <v>80</v>
      </c>
      <c r="C35" s="81" t="s">
        <v>1605</v>
      </c>
      <c r="D35" s="81" t="s">
        <v>56</v>
      </c>
      <c r="E35" s="81" t="s">
        <v>70</v>
      </c>
      <c r="F35" s="81" t="s">
        <v>81</v>
      </c>
      <c r="G35" s="81" t="s">
        <v>12</v>
      </c>
      <c r="H35" s="82">
        <v>7764</v>
      </c>
    </row>
    <row r="36" spans="1:8" ht="13.8" x14ac:dyDescent="0.25">
      <c r="A36" s="80">
        <v>32</v>
      </c>
      <c r="B36" s="81" t="s">
        <v>82</v>
      </c>
      <c r="C36" s="81" t="s">
        <v>1606</v>
      </c>
      <c r="D36" s="81" t="s">
        <v>56</v>
      </c>
      <c r="E36" s="81" t="s">
        <v>70</v>
      </c>
      <c r="F36" s="81" t="s">
        <v>83</v>
      </c>
      <c r="G36" s="81" t="s">
        <v>12</v>
      </c>
      <c r="H36" s="82">
        <v>0</v>
      </c>
    </row>
    <row r="37" spans="1:8" ht="13.8" x14ac:dyDescent="0.25">
      <c r="A37" s="80">
        <v>33</v>
      </c>
      <c r="B37" s="81" t="s">
        <v>84</v>
      </c>
      <c r="C37" s="81" t="s">
        <v>1607</v>
      </c>
      <c r="D37" s="81" t="s">
        <v>56</v>
      </c>
      <c r="E37" s="81" t="s">
        <v>70</v>
      </c>
      <c r="F37" s="81" t="s">
        <v>85</v>
      </c>
      <c r="G37" s="81" t="s">
        <v>12</v>
      </c>
      <c r="H37" s="82">
        <v>2177.6999999999998</v>
      </c>
    </row>
    <row r="38" spans="1:8" ht="13.8" x14ac:dyDescent="0.25">
      <c r="A38" s="80">
        <v>34</v>
      </c>
      <c r="B38" s="81" t="s">
        <v>86</v>
      </c>
      <c r="C38" s="81" t="s">
        <v>1608</v>
      </c>
      <c r="D38" s="81" t="s">
        <v>56</v>
      </c>
      <c r="E38" s="81" t="s">
        <v>70</v>
      </c>
      <c r="F38" s="81" t="s">
        <v>87</v>
      </c>
      <c r="G38" s="81" t="s">
        <v>12</v>
      </c>
      <c r="H38" s="82">
        <v>5275.12</v>
      </c>
    </row>
    <row r="39" spans="1:8" ht="13.8" x14ac:dyDescent="0.25">
      <c r="A39" s="80">
        <v>35</v>
      </c>
      <c r="B39" s="81" t="s">
        <v>88</v>
      </c>
      <c r="C39" s="81" t="s">
        <v>1609</v>
      </c>
      <c r="D39" s="81" t="s">
        <v>56</v>
      </c>
      <c r="E39" s="81" t="s">
        <v>70</v>
      </c>
      <c r="F39" s="81" t="s">
        <v>89</v>
      </c>
      <c r="G39" s="81" t="s">
        <v>12</v>
      </c>
      <c r="H39" s="82">
        <v>0</v>
      </c>
    </row>
    <row r="40" spans="1:8" ht="13.8" x14ac:dyDescent="0.25">
      <c r="A40" s="80">
        <v>36</v>
      </c>
      <c r="B40" s="81" t="s">
        <v>90</v>
      </c>
      <c r="C40" s="81" t="s">
        <v>1610</v>
      </c>
      <c r="D40" s="81" t="s">
        <v>56</v>
      </c>
      <c r="E40" s="81" t="s">
        <v>70</v>
      </c>
      <c r="F40" s="81" t="s">
        <v>91</v>
      </c>
      <c r="G40" s="81" t="s">
        <v>12</v>
      </c>
      <c r="H40" s="82">
        <v>2635.3</v>
      </c>
    </row>
    <row r="41" spans="1:8" ht="13.8" x14ac:dyDescent="0.25">
      <c r="A41" s="80">
        <v>37</v>
      </c>
      <c r="B41" s="81" t="s">
        <v>92</v>
      </c>
      <c r="C41" s="81" t="s">
        <v>1611</v>
      </c>
      <c r="D41" s="81" t="s">
        <v>56</v>
      </c>
      <c r="E41" s="81" t="s">
        <v>93</v>
      </c>
      <c r="F41" s="81" t="s">
        <v>93</v>
      </c>
      <c r="G41" s="81" t="s">
        <v>30</v>
      </c>
      <c r="H41" s="82">
        <v>482285.91000000003</v>
      </c>
    </row>
    <row r="42" spans="1:8" ht="13.8" x14ac:dyDescent="0.25">
      <c r="A42" s="80">
        <v>38</v>
      </c>
      <c r="B42" s="81" t="s">
        <v>94</v>
      </c>
      <c r="C42" s="81" t="s">
        <v>1612</v>
      </c>
      <c r="D42" s="81" t="s">
        <v>56</v>
      </c>
      <c r="E42" s="81" t="s">
        <v>95</v>
      </c>
      <c r="F42" s="81" t="s">
        <v>96</v>
      </c>
      <c r="G42" s="81" t="s">
        <v>30</v>
      </c>
      <c r="H42" s="82">
        <v>43232.01999999999</v>
      </c>
    </row>
    <row r="43" spans="1:8" ht="13.8" x14ac:dyDescent="0.25">
      <c r="A43" s="80">
        <v>39</v>
      </c>
      <c r="B43" s="81" t="s">
        <v>97</v>
      </c>
      <c r="C43" s="81" t="s">
        <v>1613</v>
      </c>
      <c r="D43" s="81" t="s">
        <v>56</v>
      </c>
      <c r="E43" s="81" t="s">
        <v>98</v>
      </c>
      <c r="F43" s="81" t="s">
        <v>98</v>
      </c>
      <c r="G43" s="81" t="s">
        <v>9</v>
      </c>
      <c r="H43" s="82">
        <v>1785856.46</v>
      </c>
    </row>
    <row r="44" spans="1:8" ht="13.8" x14ac:dyDescent="0.25">
      <c r="A44" s="80">
        <v>40</v>
      </c>
      <c r="B44" s="81" t="s">
        <v>99</v>
      </c>
      <c r="C44" s="81" t="s">
        <v>1614</v>
      </c>
      <c r="D44" s="81" t="s">
        <v>56</v>
      </c>
      <c r="E44" s="81" t="s">
        <v>98</v>
      </c>
      <c r="F44" s="81" t="s">
        <v>100</v>
      </c>
      <c r="G44" s="81" t="s">
        <v>12</v>
      </c>
      <c r="H44" s="82">
        <v>679203.74999999977</v>
      </c>
    </row>
    <row r="45" spans="1:8" ht="13.8" x14ac:dyDescent="0.25">
      <c r="A45" s="80">
        <v>41</v>
      </c>
      <c r="B45" s="81" t="s">
        <v>101</v>
      </c>
      <c r="C45" s="81" t="s">
        <v>1615</v>
      </c>
      <c r="D45" s="81" t="s">
        <v>56</v>
      </c>
      <c r="E45" s="81" t="s">
        <v>102</v>
      </c>
      <c r="F45" s="81" t="s">
        <v>102</v>
      </c>
      <c r="G45" s="81" t="s">
        <v>30</v>
      </c>
      <c r="H45" s="82">
        <v>14000</v>
      </c>
    </row>
    <row r="46" spans="1:8" ht="13.8" x14ac:dyDescent="0.25">
      <c r="A46" s="80">
        <v>42</v>
      </c>
      <c r="B46" s="81" t="s">
        <v>103</v>
      </c>
      <c r="C46" s="81" t="s">
        <v>1616</v>
      </c>
      <c r="D46" s="81" t="s">
        <v>56</v>
      </c>
      <c r="E46" s="81" t="s">
        <v>102</v>
      </c>
      <c r="F46" s="81" t="s">
        <v>104</v>
      </c>
      <c r="G46" s="81" t="s">
        <v>12</v>
      </c>
      <c r="H46" s="82">
        <v>0</v>
      </c>
    </row>
    <row r="47" spans="1:8" ht="13.8" x14ac:dyDescent="0.25">
      <c r="A47" s="80">
        <v>43</v>
      </c>
      <c r="B47" s="81" t="s">
        <v>105</v>
      </c>
      <c r="C47" s="81" t="s">
        <v>1617</v>
      </c>
      <c r="D47" s="81" t="s">
        <v>56</v>
      </c>
      <c r="E47" s="81" t="s">
        <v>102</v>
      </c>
      <c r="F47" s="81" t="s">
        <v>106</v>
      </c>
      <c r="G47" s="81" t="s">
        <v>12</v>
      </c>
      <c r="H47" s="82">
        <v>6301.9400000000005</v>
      </c>
    </row>
    <row r="48" spans="1:8" ht="13.8" x14ac:dyDescent="0.25">
      <c r="A48" s="80">
        <v>44</v>
      </c>
      <c r="B48" s="81" t="s">
        <v>107</v>
      </c>
      <c r="C48" s="81" t="s">
        <v>1618</v>
      </c>
      <c r="D48" s="81" t="s">
        <v>56</v>
      </c>
      <c r="E48" s="81" t="s">
        <v>102</v>
      </c>
      <c r="F48" s="81" t="s">
        <v>108</v>
      </c>
      <c r="G48" s="81" t="s">
        <v>12</v>
      </c>
      <c r="H48" s="82">
        <v>0</v>
      </c>
    </row>
    <row r="49" spans="1:8" ht="13.8" x14ac:dyDescent="0.25">
      <c r="A49" s="80">
        <v>45</v>
      </c>
      <c r="B49" s="81" t="s">
        <v>109</v>
      </c>
      <c r="C49" s="81" t="s">
        <v>1619</v>
      </c>
      <c r="D49" s="81" t="s">
        <v>56</v>
      </c>
      <c r="E49" s="81" t="s">
        <v>110</v>
      </c>
      <c r="F49" s="81" t="s">
        <v>110</v>
      </c>
      <c r="G49" s="81" t="s">
        <v>30</v>
      </c>
      <c r="H49" s="82">
        <v>236582.48</v>
      </c>
    </row>
    <row r="50" spans="1:8" ht="13.8" x14ac:dyDescent="0.25">
      <c r="A50" s="80">
        <v>46</v>
      </c>
      <c r="B50" s="81" t="s">
        <v>111</v>
      </c>
      <c r="C50" s="81" t="s">
        <v>1620</v>
      </c>
      <c r="D50" s="81" t="s">
        <v>56</v>
      </c>
      <c r="E50" s="81" t="s">
        <v>110</v>
      </c>
      <c r="F50" s="81" t="s">
        <v>112</v>
      </c>
      <c r="G50" s="81" t="s">
        <v>12</v>
      </c>
      <c r="H50" s="82">
        <v>696</v>
      </c>
    </row>
    <row r="51" spans="1:8" ht="13.8" x14ac:dyDescent="0.25">
      <c r="A51" s="80">
        <v>47</v>
      </c>
      <c r="B51" s="81" t="s">
        <v>113</v>
      </c>
      <c r="C51" s="81" t="s">
        <v>1621</v>
      </c>
      <c r="D51" s="81" t="s">
        <v>56</v>
      </c>
      <c r="E51" s="81" t="s">
        <v>110</v>
      </c>
      <c r="F51" s="81" t="s">
        <v>114</v>
      </c>
      <c r="G51" s="81" t="s">
        <v>12</v>
      </c>
      <c r="H51" s="82">
        <v>4755.92</v>
      </c>
    </row>
    <row r="52" spans="1:8" ht="13.8" x14ac:dyDescent="0.25">
      <c r="A52" s="80">
        <v>48</v>
      </c>
      <c r="B52" s="81" t="s">
        <v>115</v>
      </c>
      <c r="C52" s="81" t="s">
        <v>1622</v>
      </c>
      <c r="D52" s="81" t="s">
        <v>56</v>
      </c>
      <c r="E52" s="81" t="s">
        <v>116</v>
      </c>
      <c r="F52" s="81" t="s">
        <v>116</v>
      </c>
      <c r="G52" s="81" t="s">
        <v>9</v>
      </c>
      <c r="H52" s="82">
        <v>2404051.38</v>
      </c>
    </row>
    <row r="53" spans="1:8" ht="13.8" x14ac:dyDescent="0.25">
      <c r="A53" s="80">
        <v>49</v>
      </c>
      <c r="B53" s="81" t="s">
        <v>117</v>
      </c>
      <c r="C53" s="81" t="s">
        <v>1623</v>
      </c>
      <c r="D53" s="81" t="s">
        <v>56</v>
      </c>
      <c r="E53" s="81" t="s">
        <v>118</v>
      </c>
      <c r="F53" s="81" t="s">
        <v>119</v>
      </c>
      <c r="G53" s="81" t="s">
        <v>30</v>
      </c>
      <c r="H53" s="82">
        <v>828122.8899999999</v>
      </c>
    </row>
    <row r="54" spans="1:8" ht="13.8" x14ac:dyDescent="0.25">
      <c r="A54" s="80">
        <v>50</v>
      </c>
      <c r="B54" s="81" t="s">
        <v>120</v>
      </c>
      <c r="C54" s="81" t="s">
        <v>1624</v>
      </c>
      <c r="D54" s="81" t="s">
        <v>56</v>
      </c>
      <c r="E54" s="81" t="s">
        <v>121</v>
      </c>
      <c r="F54" s="81" t="s">
        <v>122</v>
      </c>
      <c r="G54" s="81" t="s">
        <v>30</v>
      </c>
      <c r="H54" s="82">
        <v>15653.96</v>
      </c>
    </row>
    <row r="55" spans="1:8" ht="13.8" x14ac:dyDescent="0.25">
      <c r="A55" s="80">
        <v>51</v>
      </c>
      <c r="B55" s="81" t="s">
        <v>123</v>
      </c>
      <c r="C55" s="81" t="s">
        <v>1625</v>
      </c>
      <c r="D55" s="81" t="s">
        <v>56</v>
      </c>
      <c r="E55" s="81" t="s">
        <v>124</v>
      </c>
      <c r="F55" s="81" t="s">
        <v>124</v>
      </c>
      <c r="G55" s="81" t="s">
        <v>30</v>
      </c>
      <c r="H55" s="82">
        <v>18788.75</v>
      </c>
    </row>
    <row r="56" spans="1:8" ht="13.8" x14ac:dyDescent="0.25">
      <c r="A56" s="80">
        <v>52</v>
      </c>
      <c r="B56" s="81" t="s">
        <v>125</v>
      </c>
      <c r="C56" s="81" t="s">
        <v>1626</v>
      </c>
      <c r="D56" s="81" t="s">
        <v>56</v>
      </c>
      <c r="E56" s="81" t="s">
        <v>124</v>
      </c>
      <c r="F56" s="81" t="s">
        <v>126</v>
      </c>
      <c r="G56" s="81" t="s">
        <v>12</v>
      </c>
      <c r="H56" s="82">
        <v>0</v>
      </c>
    </row>
    <row r="57" spans="1:8" ht="13.8" x14ac:dyDescent="0.25">
      <c r="A57" s="80">
        <v>53</v>
      </c>
      <c r="B57" s="81" t="s">
        <v>127</v>
      </c>
      <c r="C57" s="81" t="s">
        <v>1627</v>
      </c>
      <c r="D57" s="81" t="s">
        <v>56</v>
      </c>
      <c r="E57" s="81" t="s">
        <v>124</v>
      </c>
      <c r="F57" s="81" t="s">
        <v>128</v>
      </c>
      <c r="G57" s="81" t="s">
        <v>12</v>
      </c>
      <c r="H57" s="82">
        <v>3564</v>
      </c>
    </row>
    <row r="58" spans="1:8" ht="13.8" x14ac:dyDescent="0.25">
      <c r="A58" s="80">
        <v>54</v>
      </c>
      <c r="B58" s="81" t="s">
        <v>129</v>
      </c>
      <c r="C58" s="81" t="s">
        <v>1628</v>
      </c>
      <c r="D58" s="81" t="s">
        <v>56</v>
      </c>
      <c r="E58" s="81" t="s">
        <v>124</v>
      </c>
      <c r="F58" s="81" t="s">
        <v>130</v>
      </c>
      <c r="G58" s="81" t="s">
        <v>12</v>
      </c>
      <c r="H58" s="82">
        <v>4869.16</v>
      </c>
    </row>
    <row r="59" spans="1:8" ht="13.8" x14ac:dyDescent="0.25">
      <c r="A59" s="80">
        <v>55</v>
      </c>
      <c r="B59" s="81" t="s">
        <v>131</v>
      </c>
      <c r="C59" s="81" t="s">
        <v>1629</v>
      </c>
      <c r="D59" s="81" t="s">
        <v>56</v>
      </c>
      <c r="E59" s="81" t="s">
        <v>124</v>
      </c>
      <c r="F59" s="81" t="s">
        <v>132</v>
      </c>
      <c r="G59" s="81" t="s">
        <v>12</v>
      </c>
      <c r="H59" s="82">
        <v>0</v>
      </c>
    </row>
    <row r="60" spans="1:8" ht="13.8" x14ac:dyDescent="0.25">
      <c r="A60" s="80">
        <v>56</v>
      </c>
      <c r="B60" s="81" t="s">
        <v>133</v>
      </c>
      <c r="C60" s="81" t="s">
        <v>1630</v>
      </c>
      <c r="D60" s="81" t="s">
        <v>56</v>
      </c>
      <c r="E60" s="81" t="s">
        <v>124</v>
      </c>
      <c r="F60" s="81" t="s">
        <v>134</v>
      </c>
      <c r="G60" s="81" t="s">
        <v>12</v>
      </c>
      <c r="H60" s="82">
        <v>2120</v>
      </c>
    </row>
    <row r="61" spans="1:8" ht="13.8" x14ac:dyDescent="0.25">
      <c r="A61" s="80">
        <v>57</v>
      </c>
      <c r="B61" s="81" t="s">
        <v>135</v>
      </c>
      <c r="C61" s="81" t="s">
        <v>1631</v>
      </c>
      <c r="D61" s="81" t="s">
        <v>56</v>
      </c>
      <c r="E61" s="81" t="s">
        <v>124</v>
      </c>
      <c r="F61" s="81" t="s">
        <v>136</v>
      </c>
      <c r="G61" s="81" t="s">
        <v>12</v>
      </c>
      <c r="H61" s="82">
        <v>0</v>
      </c>
    </row>
    <row r="62" spans="1:8" ht="13.8" x14ac:dyDescent="0.25">
      <c r="A62" s="80">
        <v>58</v>
      </c>
      <c r="B62" s="81" t="s">
        <v>137</v>
      </c>
      <c r="C62" s="81" t="s">
        <v>1632</v>
      </c>
      <c r="D62" s="81" t="s">
        <v>56</v>
      </c>
      <c r="E62" s="81" t="s">
        <v>138</v>
      </c>
      <c r="F62" s="81" t="s">
        <v>139</v>
      </c>
      <c r="G62" s="81" t="s">
        <v>30</v>
      </c>
      <c r="H62" s="82">
        <v>12834</v>
      </c>
    </row>
    <row r="63" spans="1:8" ht="13.8" x14ac:dyDescent="0.25">
      <c r="A63" s="80">
        <v>59</v>
      </c>
      <c r="B63" s="81" t="s">
        <v>140</v>
      </c>
      <c r="C63" s="81" t="s">
        <v>1633</v>
      </c>
      <c r="D63" s="81" t="s">
        <v>56</v>
      </c>
      <c r="E63" s="81" t="s">
        <v>138</v>
      </c>
      <c r="F63" s="81" t="s">
        <v>141</v>
      </c>
      <c r="G63" s="81" t="s">
        <v>12</v>
      </c>
      <c r="H63" s="82">
        <v>0</v>
      </c>
    </row>
    <row r="64" spans="1:8" ht="13.8" x14ac:dyDescent="0.25">
      <c r="A64" s="80">
        <v>60</v>
      </c>
      <c r="B64" s="81" t="s">
        <v>142</v>
      </c>
      <c r="C64" s="81" t="s">
        <v>1634</v>
      </c>
      <c r="D64" s="81" t="s">
        <v>56</v>
      </c>
      <c r="E64" s="81" t="s">
        <v>143</v>
      </c>
      <c r="F64" s="81" t="s">
        <v>143</v>
      </c>
      <c r="G64" s="81" t="s">
        <v>30</v>
      </c>
      <c r="H64" s="82">
        <v>207509.5</v>
      </c>
    </row>
    <row r="65" spans="1:8" ht="13.8" x14ac:dyDescent="0.25">
      <c r="A65" s="80">
        <v>61</v>
      </c>
      <c r="B65" s="81" t="s">
        <v>144</v>
      </c>
      <c r="C65" s="81" t="s">
        <v>1635</v>
      </c>
      <c r="D65" s="81" t="s">
        <v>56</v>
      </c>
      <c r="E65" s="81" t="s">
        <v>145</v>
      </c>
      <c r="F65" s="81" t="s">
        <v>145</v>
      </c>
      <c r="G65" s="81" t="s">
        <v>30</v>
      </c>
      <c r="H65" s="82">
        <v>84215.300000000017</v>
      </c>
    </row>
    <row r="66" spans="1:8" ht="13.8" x14ac:dyDescent="0.25">
      <c r="A66" s="80">
        <v>62</v>
      </c>
      <c r="B66" s="81" t="s">
        <v>146</v>
      </c>
      <c r="C66" s="81" t="s">
        <v>1636</v>
      </c>
      <c r="D66" s="81" t="s">
        <v>56</v>
      </c>
      <c r="E66" s="81" t="s">
        <v>145</v>
      </c>
      <c r="F66" s="81" t="s">
        <v>147</v>
      </c>
      <c r="G66" s="81" t="s">
        <v>12</v>
      </c>
      <c r="H66" s="82">
        <v>4292.78</v>
      </c>
    </row>
    <row r="67" spans="1:8" ht="13.8" x14ac:dyDescent="0.25">
      <c r="A67" s="80">
        <v>63</v>
      </c>
      <c r="B67" s="81" t="s">
        <v>148</v>
      </c>
      <c r="C67" s="81" t="s">
        <v>1637</v>
      </c>
      <c r="D67" s="81" t="s">
        <v>56</v>
      </c>
      <c r="E67" s="81" t="s">
        <v>145</v>
      </c>
      <c r="F67" s="81" t="s">
        <v>149</v>
      </c>
      <c r="G67" s="81" t="s">
        <v>12</v>
      </c>
      <c r="H67" s="82">
        <v>4648.28</v>
      </c>
    </row>
    <row r="68" spans="1:8" ht="13.8" x14ac:dyDescent="0.25">
      <c r="A68" s="80">
        <v>64</v>
      </c>
      <c r="B68" s="81" t="s">
        <v>150</v>
      </c>
      <c r="C68" s="81" t="s">
        <v>1638</v>
      </c>
      <c r="D68" s="81" t="s">
        <v>56</v>
      </c>
      <c r="E68" s="81" t="s">
        <v>145</v>
      </c>
      <c r="F68" s="81" t="s">
        <v>151</v>
      </c>
      <c r="G68" s="81" t="s">
        <v>12</v>
      </c>
      <c r="H68" s="82">
        <v>8250</v>
      </c>
    </row>
    <row r="69" spans="1:8" ht="13.8" x14ac:dyDescent="0.25">
      <c r="A69" s="80">
        <v>65</v>
      </c>
      <c r="B69" s="81" t="s">
        <v>152</v>
      </c>
      <c r="C69" s="81" t="s">
        <v>1639</v>
      </c>
      <c r="D69" s="81" t="s">
        <v>56</v>
      </c>
      <c r="E69" s="81" t="s">
        <v>153</v>
      </c>
      <c r="F69" s="81" t="s">
        <v>154</v>
      </c>
      <c r="G69" s="81" t="s">
        <v>9</v>
      </c>
      <c r="H69" s="82">
        <v>17197816.280000001</v>
      </c>
    </row>
    <row r="70" spans="1:8" ht="13.8" x14ac:dyDescent="0.25">
      <c r="A70" s="80">
        <v>66</v>
      </c>
      <c r="B70" s="81" t="s">
        <v>155</v>
      </c>
      <c r="C70" s="81" t="s">
        <v>1640</v>
      </c>
      <c r="D70" s="81" t="s">
        <v>56</v>
      </c>
      <c r="E70" s="81" t="s">
        <v>153</v>
      </c>
      <c r="F70" s="81" t="s">
        <v>156</v>
      </c>
      <c r="G70" s="81" t="s">
        <v>60</v>
      </c>
      <c r="H70" s="82">
        <v>1749086.15</v>
      </c>
    </row>
    <row r="71" spans="1:8" ht="13.8" x14ac:dyDescent="0.25">
      <c r="A71" s="80">
        <v>67</v>
      </c>
      <c r="B71" s="81" t="s">
        <v>157</v>
      </c>
      <c r="C71" s="81" t="s">
        <v>1641</v>
      </c>
      <c r="D71" s="81" t="s">
        <v>56</v>
      </c>
      <c r="E71" s="81" t="s">
        <v>153</v>
      </c>
      <c r="F71" s="81" t="s">
        <v>158</v>
      </c>
      <c r="G71" s="81" t="s">
        <v>12</v>
      </c>
      <c r="H71" s="82">
        <v>1915994.8900000001</v>
      </c>
    </row>
    <row r="72" spans="1:8" ht="13.8" x14ac:dyDescent="0.25">
      <c r="A72" s="80">
        <v>68</v>
      </c>
      <c r="B72" s="81" t="s">
        <v>159</v>
      </c>
      <c r="C72" s="81" t="s">
        <v>1642</v>
      </c>
      <c r="D72" s="81" t="s">
        <v>56</v>
      </c>
      <c r="E72" s="81" t="s">
        <v>153</v>
      </c>
      <c r="F72" s="81" t="s">
        <v>160</v>
      </c>
      <c r="G72" s="81" t="s">
        <v>12</v>
      </c>
      <c r="H72" s="82">
        <v>301508.05999999994</v>
      </c>
    </row>
    <row r="73" spans="1:8" ht="13.8" x14ac:dyDescent="0.25">
      <c r="A73" s="80">
        <v>69</v>
      </c>
      <c r="B73" s="81" t="s">
        <v>161</v>
      </c>
      <c r="C73" s="81" t="s">
        <v>1643</v>
      </c>
      <c r="D73" s="81" t="s">
        <v>56</v>
      </c>
      <c r="E73" s="81" t="s">
        <v>153</v>
      </c>
      <c r="F73" s="81" t="s">
        <v>153</v>
      </c>
      <c r="G73" s="81" t="s">
        <v>12</v>
      </c>
      <c r="H73" s="82">
        <v>1763490.73</v>
      </c>
    </row>
    <row r="74" spans="1:8" ht="13.8" x14ac:dyDescent="0.25">
      <c r="A74" s="80">
        <v>70</v>
      </c>
      <c r="B74" s="81" t="s">
        <v>162</v>
      </c>
      <c r="C74" s="81" t="s">
        <v>1644</v>
      </c>
      <c r="D74" s="81" t="s">
        <v>56</v>
      </c>
      <c r="E74" s="81" t="s">
        <v>153</v>
      </c>
      <c r="F74" s="81" t="s">
        <v>163</v>
      </c>
      <c r="G74" s="81" t="s">
        <v>60</v>
      </c>
      <c r="H74" s="82">
        <v>9259574.8100000024</v>
      </c>
    </row>
    <row r="75" spans="1:8" ht="13.8" x14ac:dyDescent="0.25">
      <c r="A75" s="80">
        <v>71</v>
      </c>
      <c r="B75" s="81" t="s">
        <v>164</v>
      </c>
      <c r="C75" s="81" t="s">
        <v>1645</v>
      </c>
      <c r="D75" s="81" t="s">
        <v>56</v>
      </c>
      <c r="E75" s="81" t="s">
        <v>165</v>
      </c>
      <c r="F75" s="81" t="s">
        <v>165</v>
      </c>
      <c r="G75" s="81" t="s">
        <v>30</v>
      </c>
      <c r="H75" s="82">
        <v>94669.199999999983</v>
      </c>
    </row>
    <row r="76" spans="1:8" ht="13.8" x14ac:dyDescent="0.25">
      <c r="A76" s="80">
        <v>72</v>
      </c>
      <c r="B76" s="81" t="s">
        <v>166</v>
      </c>
      <c r="C76" s="81" t="s">
        <v>1646</v>
      </c>
      <c r="D76" s="81" t="s">
        <v>56</v>
      </c>
      <c r="E76" s="81" t="s">
        <v>167</v>
      </c>
      <c r="F76" s="81" t="s">
        <v>167</v>
      </c>
      <c r="G76" s="81" t="s">
        <v>30</v>
      </c>
      <c r="H76" s="82">
        <v>282963.49000000005</v>
      </c>
    </row>
    <row r="77" spans="1:8" ht="13.8" x14ac:dyDescent="0.25">
      <c r="A77" s="80">
        <v>73</v>
      </c>
      <c r="B77" s="81" t="s">
        <v>168</v>
      </c>
      <c r="C77" s="81" t="s">
        <v>1647</v>
      </c>
      <c r="D77" s="81" t="s">
        <v>169</v>
      </c>
      <c r="E77" s="81" t="s">
        <v>170</v>
      </c>
      <c r="F77" s="81" t="s">
        <v>170</v>
      </c>
      <c r="G77" s="81" t="s">
        <v>9</v>
      </c>
      <c r="H77" s="82">
        <v>4207458.16</v>
      </c>
    </row>
    <row r="78" spans="1:8" ht="13.8" x14ac:dyDescent="0.25">
      <c r="A78" s="80">
        <v>74</v>
      </c>
      <c r="B78" s="81" t="s">
        <v>171</v>
      </c>
      <c r="C78" s="81" t="s">
        <v>1648</v>
      </c>
      <c r="D78" s="81" t="s">
        <v>169</v>
      </c>
      <c r="E78" s="81" t="s">
        <v>170</v>
      </c>
      <c r="F78" s="81" t="s">
        <v>172</v>
      </c>
      <c r="G78" s="81" t="s">
        <v>12</v>
      </c>
      <c r="H78" s="82">
        <v>0</v>
      </c>
    </row>
    <row r="79" spans="1:8" ht="13.8" x14ac:dyDescent="0.25">
      <c r="A79" s="80">
        <v>75</v>
      </c>
      <c r="B79" s="81" t="s">
        <v>173</v>
      </c>
      <c r="C79" s="81" t="s">
        <v>1649</v>
      </c>
      <c r="D79" s="81" t="s">
        <v>169</v>
      </c>
      <c r="E79" s="81" t="s">
        <v>170</v>
      </c>
      <c r="F79" s="81" t="s">
        <v>174</v>
      </c>
      <c r="G79" s="81" t="s">
        <v>60</v>
      </c>
      <c r="H79" s="82">
        <v>349403.82</v>
      </c>
    </row>
    <row r="80" spans="1:8" ht="13.8" x14ac:dyDescent="0.25">
      <c r="A80" s="80">
        <v>76</v>
      </c>
      <c r="B80" s="81" t="s">
        <v>175</v>
      </c>
      <c r="C80" s="81" t="s">
        <v>1650</v>
      </c>
      <c r="D80" s="81" t="s">
        <v>169</v>
      </c>
      <c r="E80" s="81" t="s">
        <v>176</v>
      </c>
      <c r="F80" s="81" t="s">
        <v>176</v>
      </c>
      <c r="G80" s="81" t="s">
        <v>9</v>
      </c>
      <c r="H80" s="82">
        <v>2201170.3600000003</v>
      </c>
    </row>
    <row r="81" spans="1:8" ht="13.8" x14ac:dyDescent="0.25">
      <c r="A81" s="80">
        <v>77</v>
      </c>
      <c r="B81" s="81" t="s">
        <v>177</v>
      </c>
      <c r="C81" s="81" t="s">
        <v>1651</v>
      </c>
      <c r="D81" s="81" t="s">
        <v>169</v>
      </c>
      <c r="E81" s="81" t="s">
        <v>176</v>
      </c>
      <c r="F81" s="81" t="s">
        <v>178</v>
      </c>
      <c r="G81" s="81" t="s">
        <v>12</v>
      </c>
      <c r="H81" s="82">
        <v>3990</v>
      </c>
    </row>
    <row r="82" spans="1:8" ht="13.8" x14ac:dyDescent="0.25">
      <c r="A82" s="80">
        <v>78</v>
      </c>
      <c r="B82" s="81" t="s">
        <v>179</v>
      </c>
      <c r="C82" s="81" t="s">
        <v>1652</v>
      </c>
      <c r="D82" s="81" t="s">
        <v>169</v>
      </c>
      <c r="E82" s="81" t="s">
        <v>176</v>
      </c>
      <c r="F82" s="81" t="s">
        <v>180</v>
      </c>
      <c r="G82" s="81" t="s">
        <v>60</v>
      </c>
      <c r="H82" s="82">
        <v>317383</v>
      </c>
    </row>
    <row r="83" spans="1:8" ht="13.8" x14ac:dyDescent="0.25">
      <c r="A83" s="80">
        <v>79</v>
      </c>
      <c r="B83" s="81" t="s">
        <v>181</v>
      </c>
      <c r="C83" s="81" t="s">
        <v>1653</v>
      </c>
      <c r="D83" s="81" t="s">
        <v>169</v>
      </c>
      <c r="E83" s="81" t="s">
        <v>176</v>
      </c>
      <c r="F83" s="81" t="s">
        <v>182</v>
      </c>
      <c r="G83" s="81" t="s">
        <v>60</v>
      </c>
      <c r="H83" s="82">
        <v>834701.90000000014</v>
      </c>
    </row>
    <row r="84" spans="1:8" ht="13.8" x14ac:dyDescent="0.25">
      <c r="A84" s="80">
        <v>80</v>
      </c>
      <c r="B84" s="81" t="s">
        <v>183</v>
      </c>
      <c r="C84" s="81" t="s">
        <v>1654</v>
      </c>
      <c r="D84" s="81" t="s">
        <v>169</v>
      </c>
      <c r="E84" s="81" t="s">
        <v>176</v>
      </c>
      <c r="F84" s="81" t="s">
        <v>184</v>
      </c>
      <c r="G84" s="81" t="s">
        <v>12</v>
      </c>
      <c r="H84" s="82">
        <v>19072</v>
      </c>
    </row>
    <row r="85" spans="1:8" ht="13.8" x14ac:dyDescent="0.25">
      <c r="A85" s="80">
        <v>81</v>
      </c>
      <c r="B85" s="81" t="s">
        <v>185</v>
      </c>
      <c r="C85" s="81" t="s">
        <v>1655</v>
      </c>
      <c r="D85" s="81" t="s">
        <v>169</v>
      </c>
      <c r="E85" s="81" t="s">
        <v>186</v>
      </c>
      <c r="F85" s="81" t="s">
        <v>186</v>
      </c>
      <c r="G85" s="81" t="s">
        <v>30</v>
      </c>
      <c r="H85" s="82">
        <v>4865</v>
      </c>
    </row>
    <row r="86" spans="1:8" ht="13.8" x14ac:dyDescent="0.25">
      <c r="A86" s="80">
        <v>82</v>
      </c>
      <c r="B86" s="81" t="s">
        <v>187</v>
      </c>
      <c r="C86" s="81" t="s">
        <v>1656</v>
      </c>
      <c r="D86" s="81" t="s">
        <v>169</v>
      </c>
      <c r="E86" s="81" t="s">
        <v>186</v>
      </c>
      <c r="F86" s="81" t="s">
        <v>188</v>
      </c>
      <c r="G86" s="81" t="s">
        <v>12</v>
      </c>
      <c r="H86" s="82">
        <v>2500</v>
      </c>
    </row>
    <row r="87" spans="1:8" ht="13.8" x14ac:dyDescent="0.25">
      <c r="A87" s="80">
        <v>83</v>
      </c>
      <c r="B87" s="81" t="s">
        <v>189</v>
      </c>
      <c r="C87" s="81" t="s">
        <v>1657</v>
      </c>
      <c r="D87" s="81" t="s">
        <v>169</v>
      </c>
      <c r="E87" s="81" t="s">
        <v>186</v>
      </c>
      <c r="F87" s="81" t="s">
        <v>190</v>
      </c>
      <c r="G87" s="81" t="s">
        <v>12</v>
      </c>
      <c r="H87" s="82">
        <v>0</v>
      </c>
    </row>
    <row r="88" spans="1:8" ht="13.8" x14ac:dyDescent="0.25">
      <c r="A88" s="80">
        <v>84</v>
      </c>
      <c r="B88" s="81" t="s">
        <v>191</v>
      </c>
      <c r="C88" s="81" t="s">
        <v>1658</v>
      </c>
      <c r="D88" s="81" t="s">
        <v>169</v>
      </c>
      <c r="E88" s="81" t="s">
        <v>186</v>
      </c>
      <c r="F88" s="81" t="s">
        <v>192</v>
      </c>
      <c r="G88" s="81" t="s">
        <v>12</v>
      </c>
      <c r="H88" s="82">
        <v>0</v>
      </c>
    </row>
    <row r="89" spans="1:8" ht="13.8" x14ac:dyDescent="0.25">
      <c r="A89" s="80">
        <v>85</v>
      </c>
      <c r="B89" s="81" t="s">
        <v>193</v>
      </c>
      <c r="C89" s="81" t="s">
        <v>1659</v>
      </c>
      <c r="D89" s="81" t="s">
        <v>169</v>
      </c>
      <c r="E89" s="81" t="s">
        <v>186</v>
      </c>
      <c r="F89" s="81" t="s">
        <v>194</v>
      </c>
      <c r="G89" s="81" t="s">
        <v>12</v>
      </c>
      <c r="H89" s="82">
        <v>0</v>
      </c>
    </row>
    <row r="90" spans="1:8" ht="13.8" x14ac:dyDescent="0.25">
      <c r="A90" s="80">
        <v>86</v>
      </c>
      <c r="B90" s="81" t="s">
        <v>195</v>
      </c>
      <c r="C90" s="81" t="s">
        <v>1660</v>
      </c>
      <c r="D90" s="81" t="s">
        <v>169</v>
      </c>
      <c r="E90" s="81" t="s">
        <v>186</v>
      </c>
      <c r="F90" s="81" t="s">
        <v>196</v>
      </c>
      <c r="G90" s="81" t="s">
        <v>12</v>
      </c>
      <c r="H90" s="82">
        <v>0</v>
      </c>
    </row>
    <row r="91" spans="1:8" ht="13.8" x14ac:dyDescent="0.25">
      <c r="A91" s="80">
        <v>87</v>
      </c>
      <c r="B91" s="81" t="s">
        <v>197</v>
      </c>
      <c r="C91" s="81" t="s">
        <v>1661</v>
      </c>
      <c r="D91" s="81" t="s">
        <v>169</v>
      </c>
      <c r="E91" s="81" t="s">
        <v>198</v>
      </c>
      <c r="F91" s="81" t="s">
        <v>199</v>
      </c>
      <c r="G91" s="81" t="s">
        <v>30</v>
      </c>
      <c r="H91" s="82">
        <v>115034.33000000002</v>
      </c>
    </row>
    <row r="92" spans="1:8" ht="13.8" x14ac:dyDescent="0.25">
      <c r="A92" s="80">
        <v>88</v>
      </c>
      <c r="B92" s="81" t="s">
        <v>200</v>
      </c>
      <c r="C92" s="81" t="s">
        <v>1662</v>
      </c>
      <c r="D92" s="81" t="s">
        <v>169</v>
      </c>
      <c r="E92" s="81" t="s">
        <v>198</v>
      </c>
      <c r="F92" s="81" t="s">
        <v>201</v>
      </c>
      <c r="G92" s="81" t="s">
        <v>12</v>
      </c>
      <c r="H92" s="82">
        <v>0</v>
      </c>
    </row>
    <row r="93" spans="1:8" ht="13.8" x14ac:dyDescent="0.25">
      <c r="A93" s="80">
        <v>89</v>
      </c>
      <c r="B93" s="81" t="s">
        <v>202</v>
      </c>
      <c r="C93" s="81" t="s">
        <v>1663</v>
      </c>
      <c r="D93" s="81" t="s">
        <v>169</v>
      </c>
      <c r="E93" s="81" t="s">
        <v>198</v>
      </c>
      <c r="F93" s="81" t="s">
        <v>203</v>
      </c>
      <c r="G93" s="81" t="s">
        <v>12</v>
      </c>
      <c r="H93" s="82">
        <v>110.6</v>
      </c>
    </row>
    <row r="94" spans="1:8" ht="13.8" x14ac:dyDescent="0.25">
      <c r="A94" s="80">
        <v>90</v>
      </c>
      <c r="B94" s="81" t="s">
        <v>204</v>
      </c>
      <c r="C94" s="81" t="s">
        <v>1664</v>
      </c>
      <c r="D94" s="81" t="s">
        <v>169</v>
      </c>
      <c r="E94" s="81" t="s">
        <v>205</v>
      </c>
      <c r="F94" s="81" t="s">
        <v>206</v>
      </c>
      <c r="G94" s="81" t="s">
        <v>30</v>
      </c>
      <c r="H94" s="82">
        <v>54197.170000000006</v>
      </c>
    </row>
    <row r="95" spans="1:8" ht="13.8" x14ac:dyDescent="0.25">
      <c r="A95" s="80">
        <v>91</v>
      </c>
      <c r="B95" s="81" t="s">
        <v>207</v>
      </c>
      <c r="C95" s="81" t="s">
        <v>1665</v>
      </c>
      <c r="D95" s="81" t="s">
        <v>169</v>
      </c>
      <c r="E95" s="81" t="s">
        <v>208</v>
      </c>
      <c r="F95" s="81" t="s">
        <v>208</v>
      </c>
      <c r="G95" s="81" t="s">
        <v>30</v>
      </c>
      <c r="H95" s="82">
        <v>83230</v>
      </c>
    </row>
    <row r="96" spans="1:8" ht="13.8" x14ac:dyDescent="0.25">
      <c r="A96" s="80">
        <v>92</v>
      </c>
      <c r="B96" s="81" t="s">
        <v>209</v>
      </c>
      <c r="C96" s="81" t="s">
        <v>1666</v>
      </c>
      <c r="D96" s="81" t="s">
        <v>169</v>
      </c>
      <c r="E96" s="81" t="s">
        <v>208</v>
      </c>
      <c r="F96" s="81" t="s">
        <v>210</v>
      </c>
      <c r="G96" s="81" t="s">
        <v>12</v>
      </c>
      <c r="H96" s="82">
        <v>91056.590000000011</v>
      </c>
    </row>
    <row r="97" spans="1:8" ht="13.8" x14ac:dyDescent="0.25">
      <c r="A97" s="80">
        <v>93</v>
      </c>
      <c r="B97" s="81" t="s">
        <v>211</v>
      </c>
      <c r="C97" s="81" t="s">
        <v>1667</v>
      </c>
      <c r="D97" s="81" t="s">
        <v>169</v>
      </c>
      <c r="E97" s="81" t="s">
        <v>212</v>
      </c>
      <c r="F97" s="81" t="s">
        <v>213</v>
      </c>
      <c r="G97" s="81" t="s">
        <v>30</v>
      </c>
      <c r="H97" s="82">
        <v>88284.6</v>
      </c>
    </row>
    <row r="98" spans="1:8" ht="13.8" x14ac:dyDescent="0.25">
      <c r="A98" s="80">
        <v>94</v>
      </c>
      <c r="B98" s="81" t="s">
        <v>214</v>
      </c>
      <c r="C98" s="81" t="s">
        <v>1668</v>
      </c>
      <c r="D98" s="81" t="s">
        <v>169</v>
      </c>
      <c r="E98" s="81" t="s">
        <v>212</v>
      </c>
      <c r="F98" s="81" t="s">
        <v>215</v>
      </c>
      <c r="G98" s="81" t="s">
        <v>12</v>
      </c>
      <c r="H98" s="82">
        <v>1250</v>
      </c>
    </row>
    <row r="99" spans="1:8" ht="13.8" x14ac:dyDescent="0.25">
      <c r="A99" s="80">
        <v>95</v>
      </c>
      <c r="B99" s="81" t="s">
        <v>216</v>
      </c>
      <c r="C99" s="81" t="s">
        <v>1669</v>
      </c>
      <c r="D99" s="81" t="s">
        <v>169</v>
      </c>
      <c r="E99" s="81" t="s">
        <v>212</v>
      </c>
      <c r="F99" s="81" t="s">
        <v>217</v>
      </c>
      <c r="G99" s="81" t="s">
        <v>12</v>
      </c>
      <c r="H99" s="82">
        <v>0</v>
      </c>
    </row>
    <row r="100" spans="1:8" ht="13.8" x14ac:dyDescent="0.25">
      <c r="A100" s="80">
        <v>96</v>
      </c>
      <c r="B100" s="81" t="s">
        <v>218</v>
      </c>
      <c r="C100" s="81" t="s">
        <v>1670</v>
      </c>
      <c r="D100" s="81" t="s">
        <v>169</v>
      </c>
      <c r="E100" s="81" t="s">
        <v>212</v>
      </c>
      <c r="F100" s="81" t="s">
        <v>219</v>
      </c>
      <c r="G100" s="81" t="s">
        <v>12</v>
      </c>
      <c r="H100" s="82">
        <v>9469</v>
      </c>
    </row>
    <row r="101" spans="1:8" ht="13.8" x14ac:dyDescent="0.25">
      <c r="A101" s="80">
        <v>97</v>
      </c>
      <c r="B101" s="81" t="s">
        <v>220</v>
      </c>
      <c r="C101" s="81" t="s">
        <v>1671</v>
      </c>
      <c r="D101" s="81" t="s">
        <v>169</v>
      </c>
      <c r="E101" s="81" t="s">
        <v>212</v>
      </c>
      <c r="F101" s="81" t="s">
        <v>221</v>
      </c>
      <c r="G101" s="81" t="s">
        <v>12</v>
      </c>
      <c r="H101" s="82">
        <v>0</v>
      </c>
    </row>
    <row r="102" spans="1:8" ht="13.8" x14ac:dyDescent="0.25">
      <c r="A102" s="80">
        <v>98</v>
      </c>
      <c r="B102" s="81" t="s">
        <v>222</v>
      </c>
      <c r="C102" s="81" t="s">
        <v>1672</v>
      </c>
      <c r="D102" s="81" t="s">
        <v>223</v>
      </c>
      <c r="E102" s="81" t="s">
        <v>223</v>
      </c>
      <c r="F102" s="81" t="s">
        <v>223</v>
      </c>
      <c r="G102" s="81" t="s">
        <v>9</v>
      </c>
      <c r="H102" s="82">
        <v>20795182.68</v>
      </c>
    </row>
    <row r="103" spans="1:8" ht="13.8" x14ac:dyDescent="0.25">
      <c r="A103" s="80">
        <v>99</v>
      </c>
      <c r="B103" s="81" t="s">
        <v>224</v>
      </c>
      <c r="C103" s="81" t="s">
        <v>1673</v>
      </c>
      <c r="D103" s="81" t="s">
        <v>223</v>
      </c>
      <c r="E103" s="81" t="s">
        <v>223</v>
      </c>
      <c r="F103" s="81" t="s">
        <v>225</v>
      </c>
      <c r="G103" s="81" t="s">
        <v>60</v>
      </c>
      <c r="H103" s="82">
        <v>3036664.51</v>
      </c>
    </row>
    <row r="104" spans="1:8" ht="13.8" x14ac:dyDescent="0.25">
      <c r="A104" s="80">
        <v>100</v>
      </c>
      <c r="B104" s="81" t="s">
        <v>226</v>
      </c>
      <c r="C104" s="81" t="s">
        <v>1674</v>
      </c>
      <c r="D104" s="81" t="s">
        <v>223</v>
      </c>
      <c r="E104" s="81" t="s">
        <v>223</v>
      </c>
      <c r="F104" s="81" t="s">
        <v>227</v>
      </c>
      <c r="G104" s="81" t="s">
        <v>60</v>
      </c>
      <c r="H104" s="82">
        <v>9345554.129999999</v>
      </c>
    </row>
    <row r="105" spans="1:8" ht="13.8" x14ac:dyDescent="0.25">
      <c r="A105" s="80">
        <v>101</v>
      </c>
      <c r="B105" s="81" t="s">
        <v>228</v>
      </c>
      <c r="C105" s="81" t="s">
        <v>1675</v>
      </c>
      <c r="D105" s="81" t="s">
        <v>223</v>
      </c>
      <c r="E105" s="81" t="s">
        <v>223</v>
      </c>
      <c r="F105" s="81" t="s">
        <v>229</v>
      </c>
      <c r="G105" s="81" t="s">
        <v>60</v>
      </c>
      <c r="H105" s="82">
        <v>12704774.92</v>
      </c>
    </row>
    <row r="106" spans="1:8" ht="13.8" x14ac:dyDescent="0.25">
      <c r="A106" s="80">
        <v>102</v>
      </c>
      <c r="B106" s="81" t="s">
        <v>230</v>
      </c>
      <c r="C106" s="81" t="s">
        <v>1676</v>
      </c>
      <c r="D106" s="81" t="s">
        <v>223</v>
      </c>
      <c r="E106" s="81" t="s">
        <v>223</v>
      </c>
      <c r="F106" s="81" t="s">
        <v>231</v>
      </c>
      <c r="G106" s="81" t="s">
        <v>60</v>
      </c>
      <c r="H106" s="82">
        <v>351905.62</v>
      </c>
    </row>
    <row r="107" spans="1:8" ht="13.8" x14ac:dyDescent="0.25">
      <c r="A107" s="80">
        <v>103</v>
      </c>
      <c r="B107" s="81" t="s">
        <v>232</v>
      </c>
      <c r="C107" s="81" t="s">
        <v>1677</v>
      </c>
      <c r="D107" s="81" t="s">
        <v>223</v>
      </c>
      <c r="E107" s="81" t="s">
        <v>223</v>
      </c>
      <c r="F107" s="81" t="s">
        <v>233</v>
      </c>
      <c r="G107" s="81" t="s">
        <v>60</v>
      </c>
      <c r="H107" s="82">
        <v>162536.59999999998</v>
      </c>
    </row>
    <row r="108" spans="1:8" ht="13.8" x14ac:dyDescent="0.25">
      <c r="A108" s="80">
        <v>104</v>
      </c>
      <c r="B108" s="81" t="s">
        <v>234</v>
      </c>
      <c r="C108" s="81" t="s">
        <v>1678</v>
      </c>
      <c r="D108" s="81" t="s">
        <v>223</v>
      </c>
      <c r="E108" s="81" t="s">
        <v>223</v>
      </c>
      <c r="F108" s="81" t="s">
        <v>235</v>
      </c>
      <c r="G108" s="81" t="s">
        <v>60</v>
      </c>
      <c r="H108" s="82">
        <v>3104845.6399999997</v>
      </c>
    </row>
    <row r="109" spans="1:8" ht="13.8" x14ac:dyDescent="0.25">
      <c r="A109" s="80">
        <v>105</v>
      </c>
      <c r="B109" s="81" t="s">
        <v>236</v>
      </c>
      <c r="C109" s="81" t="s">
        <v>1679</v>
      </c>
      <c r="D109" s="81" t="s">
        <v>223</v>
      </c>
      <c r="E109" s="81" t="s">
        <v>223</v>
      </c>
      <c r="F109" s="81" t="s">
        <v>237</v>
      </c>
      <c r="G109" s="81" t="s">
        <v>12</v>
      </c>
      <c r="H109" s="82">
        <v>2900417.91</v>
      </c>
    </row>
    <row r="110" spans="1:8" ht="13.8" x14ac:dyDescent="0.25">
      <c r="A110" s="80">
        <v>106</v>
      </c>
      <c r="B110" s="81" t="s">
        <v>238</v>
      </c>
      <c r="C110" s="81" t="s">
        <v>1680</v>
      </c>
      <c r="D110" s="81" t="s">
        <v>223</v>
      </c>
      <c r="E110" s="81" t="s">
        <v>223</v>
      </c>
      <c r="F110" s="81" t="s">
        <v>239</v>
      </c>
      <c r="G110" s="81" t="s">
        <v>60</v>
      </c>
      <c r="H110" s="82">
        <v>2023351.1500000001</v>
      </c>
    </row>
    <row r="111" spans="1:8" ht="13.8" x14ac:dyDescent="0.25">
      <c r="A111" s="80">
        <v>107</v>
      </c>
      <c r="B111" s="81" t="s">
        <v>240</v>
      </c>
      <c r="C111" s="81" t="s">
        <v>1681</v>
      </c>
      <c r="D111" s="81" t="s">
        <v>223</v>
      </c>
      <c r="E111" s="81" t="s">
        <v>223</v>
      </c>
      <c r="F111" s="81" t="s">
        <v>241</v>
      </c>
      <c r="G111" s="81" t="s">
        <v>60</v>
      </c>
      <c r="H111" s="82">
        <v>2941380.7800000003</v>
      </c>
    </row>
    <row r="112" spans="1:8" ht="13.8" x14ac:dyDescent="0.25">
      <c r="A112" s="80">
        <v>108</v>
      </c>
      <c r="B112" s="81" t="s">
        <v>242</v>
      </c>
      <c r="C112" s="81" t="s">
        <v>1682</v>
      </c>
      <c r="D112" s="81" t="s">
        <v>223</v>
      </c>
      <c r="E112" s="81" t="s">
        <v>223</v>
      </c>
      <c r="F112" s="81" t="s">
        <v>243</v>
      </c>
      <c r="G112" s="81" t="s">
        <v>60</v>
      </c>
      <c r="H112" s="82">
        <v>291292.45</v>
      </c>
    </row>
    <row r="113" spans="1:8" ht="13.8" x14ac:dyDescent="0.25">
      <c r="A113" s="80">
        <v>109</v>
      </c>
      <c r="B113" s="81" t="s">
        <v>244</v>
      </c>
      <c r="C113" s="81" t="s">
        <v>1683</v>
      </c>
      <c r="D113" s="81" t="s">
        <v>223</v>
      </c>
      <c r="E113" s="81" t="s">
        <v>223</v>
      </c>
      <c r="F113" s="81" t="s">
        <v>245</v>
      </c>
      <c r="G113" s="81" t="s">
        <v>60</v>
      </c>
      <c r="H113" s="82">
        <v>6507054.080000001</v>
      </c>
    </row>
    <row r="114" spans="1:8" ht="13.8" x14ac:dyDescent="0.25">
      <c r="A114" s="80">
        <v>110</v>
      </c>
      <c r="B114" s="81" t="s">
        <v>246</v>
      </c>
      <c r="C114" s="81" t="s">
        <v>1684</v>
      </c>
      <c r="D114" s="81" t="s">
        <v>223</v>
      </c>
      <c r="E114" s="81" t="s">
        <v>223</v>
      </c>
      <c r="F114" s="81" t="s">
        <v>247</v>
      </c>
      <c r="G114" s="81" t="s">
        <v>12</v>
      </c>
      <c r="H114" s="82">
        <v>50584.56</v>
      </c>
    </row>
    <row r="115" spans="1:8" ht="13.8" x14ac:dyDescent="0.25">
      <c r="A115" s="80">
        <v>111</v>
      </c>
      <c r="B115" s="81" t="s">
        <v>248</v>
      </c>
      <c r="C115" s="81" t="s">
        <v>1685</v>
      </c>
      <c r="D115" s="81" t="s">
        <v>223</v>
      </c>
      <c r="E115" s="81" t="s">
        <v>223</v>
      </c>
      <c r="F115" s="81" t="s">
        <v>249</v>
      </c>
      <c r="G115" s="81" t="s">
        <v>60</v>
      </c>
      <c r="H115" s="82">
        <v>395110.12</v>
      </c>
    </row>
    <row r="116" spans="1:8" ht="13.8" x14ac:dyDescent="0.25">
      <c r="A116" s="80">
        <v>112</v>
      </c>
      <c r="B116" s="81" t="s">
        <v>250</v>
      </c>
      <c r="C116" s="81" t="s">
        <v>1686</v>
      </c>
      <c r="D116" s="81" t="s">
        <v>223</v>
      </c>
      <c r="E116" s="81" t="s">
        <v>223</v>
      </c>
      <c r="F116" s="81" t="s">
        <v>251</v>
      </c>
      <c r="G116" s="81" t="s">
        <v>60</v>
      </c>
      <c r="H116" s="82">
        <v>5297984.62</v>
      </c>
    </row>
    <row r="117" spans="1:8" ht="13.8" x14ac:dyDescent="0.25">
      <c r="A117" s="80">
        <v>113</v>
      </c>
      <c r="B117" s="81" t="s">
        <v>252</v>
      </c>
      <c r="C117" s="81" t="s">
        <v>1687</v>
      </c>
      <c r="D117" s="81" t="s">
        <v>223</v>
      </c>
      <c r="E117" s="81" t="s">
        <v>223</v>
      </c>
      <c r="F117" s="81" t="s">
        <v>253</v>
      </c>
      <c r="G117" s="81" t="s">
        <v>12</v>
      </c>
      <c r="H117" s="82">
        <v>156928.24</v>
      </c>
    </row>
    <row r="118" spans="1:8" ht="13.8" x14ac:dyDescent="0.25">
      <c r="A118" s="80">
        <v>114</v>
      </c>
      <c r="B118" s="81" t="s">
        <v>254</v>
      </c>
      <c r="C118" s="81" t="s">
        <v>1688</v>
      </c>
      <c r="D118" s="81" t="s">
        <v>223</v>
      </c>
      <c r="E118" s="81" t="s">
        <v>223</v>
      </c>
      <c r="F118" s="81" t="s">
        <v>255</v>
      </c>
      <c r="G118" s="81" t="s">
        <v>12</v>
      </c>
      <c r="H118" s="82">
        <v>342960.23000000004</v>
      </c>
    </row>
    <row r="119" spans="1:8" ht="13.8" x14ac:dyDescent="0.25">
      <c r="A119" s="80">
        <v>115</v>
      </c>
      <c r="B119" s="81" t="s">
        <v>256</v>
      </c>
      <c r="C119" s="81" t="s">
        <v>1689</v>
      </c>
      <c r="D119" s="81" t="s">
        <v>223</v>
      </c>
      <c r="E119" s="81" t="s">
        <v>223</v>
      </c>
      <c r="F119" s="81" t="s">
        <v>257</v>
      </c>
      <c r="G119" s="81" t="s">
        <v>60</v>
      </c>
      <c r="H119" s="82">
        <v>3777819.1499999994</v>
      </c>
    </row>
    <row r="120" spans="1:8" ht="13.8" x14ac:dyDescent="0.25">
      <c r="A120" s="80">
        <v>116</v>
      </c>
      <c r="B120" s="81" t="s">
        <v>258</v>
      </c>
      <c r="C120" s="81" t="s">
        <v>1690</v>
      </c>
      <c r="D120" s="81" t="s">
        <v>223</v>
      </c>
      <c r="E120" s="81" t="s">
        <v>223</v>
      </c>
      <c r="F120" s="81" t="s">
        <v>259</v>
      </c>
      <c r="G120" s="81" t="s">
        <v>60</v>
      </c>
      <c r="H120" s="82">
        <v>848975.61000000022</v>
      </c>
    </row>
    <row r="121" spans="1:8" ht="13.8" x14ac:dyDescent="0.25">
      <c r="A121" s="80">
        <v>117</v>
      </c>
      <c r="B121" s="81" t="s">
        <v>260</v>
      </c>
      <c r="C121" s="81" t="s">
        <v>1691</v>
      </c>
      <c r="D121" s="81" t="s">
        <v>223</v>
      </c>
      <c r="E121" s="81" t="s">
        <v>223</v>
      </c>
      <c r="F121" s="81" t="s">
        <v>261</v>
      </c>
      <c r="G121" s="81" t="s">
        <v>12</v>
      </c>
      <c r="H121" s="82">
        <v>812067.64</v>
      </c>
    </row>
    <row r="122" spans="1:8" ht="13.8" x14ac:dyDescent="0.25">
      <c r="A122" s="80">
        <v>118</v>
      </c>
      <c r="B122" s="81" t="s">
        <v>262</v>
      </c>
      <c r="C122" s="81" t="s">
        <v>1692</v>
      </c>
      <c r="D122" s="81" t="s">
        <v>223</v>
      </c>
      <c r="E122" s="81" t="s">
        <v>223</v>
      </c>
      <c r="F122" s="81" t="s">
        <v>263</v>
      </c>
      <c r="G122" s="81" t="s">
        <v>60</v>
      </c>
      <c r="H122" s="82">
        <v>5668963.8700000001</v>
      </c>
    </row>
    <row r="123" spans="1:8" ht="13.8" x14ac:dyDescent="0.25">
      <c r="A123" s="80">
        <v>119</v>
      </c>
      <c r="B123" s="81" t="s">
        <v>264</v>
      </c>
      <c r="C123" s="81" t="s">
        <v>1693</v>
      </c>
      <c r="D123" s="81" t="s">
        <v>223</v>
      </c>
      <c r="E123" s="81" t="s">
        <v>223</v>
      </c>
      <c r="F123" s="81" t="s">
        <v>265</v>
      </c>
      <c r="G123" s="81" t="s">
        <v>12</v>
      </c>
      <c r="H123" s="82">
        <v>74899.300000000017</v>
      </c>
    </row>
    <row r="124" spans="1:8" ht="13.8" x14ac:dyDescent="0.25">
      <c r="A124" s="80">
        <v>120</v>
      </c>
      <c r="B124" s="81" t="s">
        <v>266</v>
      </c>
      <c r="C124" s="81" t="s">
        <v>1694</v>
      </c>
      <c r="D124" s="81" t="s">
        <v>223</v>
      </c>
      <c r="E124" s="81" t="s">
        <v>223</v>
      </c>
      <c r="F124" s="81" t="s">
        <v>267</v>
      </c>
      <c r="G124" s="81" t="s">
        <v>60</v>
      </c>
      <c r="H124" s="82">
        <v>2785560.01</v>
      </c>
    </row>
    <row r="125" spans="1:8" ht="13.8" x14ac:dyDescent="0.25">
      <c r="A125" s="80">
        <v>121</v>
      </c>
      <c r="B125" s="81" t="s">
        <v>268</v>
      </c>
      <c r="C125" s="81" t="s">
        <v>1695</v>
      </c>
      <c r="D125" s="81" t="s">
        <v>223</v>
      </c>
      <c r="E125" s="81" t="s">
        <v>223</v>
      </c>
      <c r="F125" s="81" t="s">
        <v>269</v>
      </c>
      <c r="G125" s="81" t="s">
        <v>60</v>
      </c>
      <c r="H125" s="82">
        <v>9527920.0400000028</v>
      </c>
    </row>
    <row r="126" spans="1:8" ht="13.8" x14ac:dyDescent="0.25">
      <c r="A126" s="80">
        <v>122</v>
      </c>
      <c r="B126" s="81" t="s">
        <v>270</v>
      </c>
      <c r="C126" s="81" t="s">
        <v>1696</v>
      </c>
      <c r="D126" s="81" t="s">
        <v>223</v>
      </c>
      <c r="E126" s="81" t="s">
        <v>271</v>
      </c>
      <c r="F126" s="81" t="s">
        <v>271</v>
      </c>
      <c r="G126" s="81" t="s">
        <v>30</v>
      </c>
      <c r="H126" s="82">
        <v>1011593.2899999999</v>
      </c>
    </row>
    <row r="127" spans="1:8" ht="13.8" x14ac:dyDescent="0.25">
      <c r="A127" s="80">
        <v>123</v>
      </c>
      <c r="B127" s="81" t="s">
        <v>272</v>
      </c>
      <c r="C127" s="81" t="s">
        <v>1697</v>
      </c>
      <c r="D127" s="81" t="s">
        <v>223</v>
      </c>
      <c r="E127" s="81" t="s">
        <v>271</v>
      </c>
      <c r="F127" s="81" t="s">
        <v>273</v>
      </c>
      <c r="G127" s="81" t="s">
        <v>12</v>
      </c>
      <c r="H127" s="82">
        <v>103896.50000000003</v>
      </c>
    </row>
    <row r="128" spans="1:8" ht="13.8" x14ac:dyDescent="0.25">
      <c r="A128" s="80">
        <v>124</v>
      </c>
      <c r="B128" s="81" t="s">
        <v>274</v>
      </c>
      <c r="C128" s="81" t="s">
        <v>1698</v>
      </c>
      <c r="D128" s="81" t="s">
        <v>223</v>
      </c>
      <c r="E128" s="81" t="s">
        <v>271</v>
      </c>
      <c r="F128" s="81" t="s">
        <v>275</v>
      </c>
      <c r="G128" s="81" t="s">
        <v>12</v>
      </c>
      <c r="H128" s="82">
        <v>128569.38999999998</v>
      </c>
    </row>
    <row r="129" spans="1:8" ht="13.8" x14ac:dyDescent="0.25">
      <c r="A129" s="80">
        <v>125</v>
      </c>
      <c r="B129" s="81" t="s">
        <v>276</v>
      </c>
      <c r="C129" s="81" t="s">
        <v>1699</v>
      </c>
      <c r="D129" s="81" t="s">
        <v>223</v>
      </c>
      <c r="E129" s="81" t="s">
        <v>271</v>
      </c>
      <c r="F129" s="81" t="s">
        <v>277</v>
      </c>
      <c r="G129" s="81" t="s">
        <v>12</v>
      </c>
      <c r="H129" s="82">
        <v>87477.609999999986</v>
      </c>
    </row>
    <row r="130" spans="1:8" ht="13.8" x14ac:dyDescent="0.25">
      <c r="A130" s="80">
        <v>126</v>
      </c>
      <c r="B130" s="81" t="s">
        <v>278</v>
      </c>
      <c r="C130" s="81" t="s">
        <v>1700</v>
      </c>
      <c r="D130" s="81" t="s">
        <v>223</v>
      </c>
      <c r="E130" s="81" t="s">
        <v>271</v>
      </c>
      <c r="F130" s="81" t="s">
        <v>279</v>
      </c>
      <c r="G130" s="81" t="s">
        <v>12</v>
      </c>
      <c r="H130" s="82">
        <v>230487.13</v>
      </c>
    </row>
    <row r="131" spans="1:8" ht="13.8" x14ac:dyDescent="0.25">
      <c r="A131" s="80">
        <v>127</v>
      </c>
      <c r="B131" s="81" t="s">
        <v>280</v>
      </c>
      <c r="C131" s="81" t="s">
        <v>1701</v>
      </c>
      <c r="D131" s="81" t="s">
        <v>223</v>
      </c>
      <c r="E131" s="81" t="s">
        <v>271</v>
      </c>
      <c r="F131" s="81" t="s">
        <v>281</v>
      </c>
      <c r="G131" s="81" t="s">
        <v>12</v>
      </c>
      <c r="H131" s="82">
        <v>529165.92999999993</v>
      </c>
    </row>
    <row r="132" spans="1:8" ht="13.8" x14ac:dyDescent="0.25">
      <c r="A132" s="80">
        <v>128</v>
      </c>
      <c r="B132" s="81" t="s">
        <v>282</v>
      </c>
      <c r="C132" s="81" t="s">
        <v>1702</v>
      </c>
      <c r="D132" s="81" t="s">
        <v>223</v>
      </c>
      <c r="E132" s="81" t="s">
        <v>283</v>
      </c>
      <c r="F132" s="81" t="s">
        <v>283</v>
      </c>
      <c r="G132" s="81" t="s">
        <v>30</v>
      </c>
      <c r="H132" s="82">
        <v>142607.46000000002</v>
      </c>
    </row>
    <row r="133" spans="1:8" ht="13.8" x14ac:dyDescent="0.25">
      <c r="A133" s="80">
        <v>129</v>
      </c>
      <c r="B133" s="81" t="s">
        <v>284</v>
      </c>
      <c r="C133" s="81" t="s">
        <v>1703</v>
      </c>
      <c r="D133" s="81" t="s">
        <v>223</v>
      </c>
      <c r="E133" s="81" t="s">
        <v>283</v>
      </c>
      <c r="F133" s="81" t="s">
        <v>285</v>
      </c>
      <c r="G133" s="81" t="s">
        <v>12</v>
      </c>
      <c r="H133" s="82">
        <v>76401.2</v>
      </c>
    </row>
    <row r="134" spans="1:8" ht="13.8" x14ac:dyDescent="0.25">
      <c r="A134" s="80">
        <v>130</v>
      </c>
      <c r="B134" s="81" t="s">
        <v>286</v>
      </c>
      <c r="C134" s="81" t="s">
        <v>1704</v>
      </c>
      <c r="D134" s="81" t="s">
        <v>223</v>
      </c>
      <c r="E134" s="81" t="s">
        <v>283</v>
      </c>
      <c r="F134" s="81" t="s">
        <v>287</v>
      </c>
      <c r="G134" s="81" t="s">
        <v>12</v>
      </c>
      <c r="H134" s="82">
        <v>156077.35</v>
      </c>
    </row>
    <row r="135" spans="1:8" ht="13.8" x14ac:dyDescent="0.25">
      <c r="A135" s="80">
        <v>131</v>
      </c>
      <c r="B135" s="81" t="s">
        <v>288</v>
      </c>
      <c r="C135" s="81" t="s">
        <v>1705</v>
      </c>
      <c r="D135" s="81" t="s">
        <v>223</v>
      </c>
      <c r="E135" s="81" t="s">
        <v>283</v>
      </c>
      <c r="F135" s="81" t="s">
        <v>289</v>
      </c>
      <c r="G135" s="81" t="s">
        <v>12</v>
      </c>
      <c r="H135" s="82">
        <v>63581.909999999996</v>
      </c>
    </row>
    <row r="136" spans="1:8" ht="13.8" x14ac:dyDescent="0.25">
      <c r="A136" s="80">
        <v>132</v>
      </c>
      <c r="B136" s="81" t="s">
        <v>290</v>
      </c>
      <c r="C136" s="81" t="s">
        <v>1706</v>
      </c>
      <c r="D136" s="81" t="s">
        <v>223</v>
      </c>
      <c r="E136" s="81" t="s">
        <v>283</v>
      </c>
      <c r="F136" s="81" t="s">
        <v>291</v>
      </c>
      <c r="G136" s="81" t="s">
        <v>12</v>
      </c>
      <c r="H136" s="82">
        <v>129623.52000000005</v>
      </c>
    </row>
    <row r="137" spans="1:8" ht="13.8" x14ac:dyDescent="0.25">
      <c r="A137" s="80">
        <v>133</v>
      </c>
      <c r="B137" s="81" t="s">
        <v>292</v>
      </c>
      <c r="C137" s="81" t="s">
        <v>1707</v>
      </c>
      <c r="D137" s="81" t="s">
        <v>223</v>
      </c>
      <c r="E137" s="81" t="s">
        <v>283</v>
      </c>
      <c r="F137" s="81" t="s">
        <v>293</v>
      </c>
      <c r="G137" s="81" t="s">
        <v>12</v>
      </c>
      <c r="H137" s="82">
        <v>25976.380000000005</v>
      </c>
    </row>
    <row r="138" spans="1:8" ht="13.8" x14ac:dyDescent="0.25">
      <c r="A138" s="80">
        <v>134</v>
      </c>
      <c r="B138" s="81" t="s">
        <v>294</v>
      </c>
      <c r="C138" s="81" t="s">
        <v>1708</v>
      </c>
      <c r="D138" s="81" t="s">
        <v>223</v>
      </c>
      <c r="E138" s="81" t="s">
        <v>283</v>
      </c>
      <c r="F138" s="81" t="s">
        <v>295</v>
      </c>
      <c r="G138" s="81" t="s">
        <v>12</v>
      </c>
      <c r="H138" s="82">
        <v>72775.929999999993</v>
      </c>
    </row>
    <row r="139" spans="1:8" ht="13.8" x14ac:dyDescent="0.25">
      <c r="A139" s="80">
        <v>135</v>
      </c>
      <c r="B139" s="81" t="s">
        <v>296</v>
      </c>
      <c r="C139" s="81" t="s">
        <v>1709</v>
      </c>
      <c r="D139" s="81" t="s">
        <v>223</v>
      </c>
      <c r="E139" s="81" t="s">
        <v>283</v>
      </c>
      <c r="F139" s="81" t="s">
        <v>297</v>
      </c>
      <c r="G139" s="81" t="s">
        <v>12</v>
      </c>
      <c r="H139" s="82">
        <v>134151.1</v>
      </c>
    </row>
    <row r="140" spans="1:8" ht="13.8" x14ac:dyDescent="0.25">
      <c r="A140" s="80">
        <v>136</v>
      </c>
      <c r="B140" s="81" t="s">
        <v>298</v>
      </c>
      <c r="C140" s="81" t="s">
        <v>1710</v>
      </c>
      <c r="D140" s="81" t="s">
        <v>223</v>
      </c>
      <c r="E140" s="81" t="s">
        <v>299</v>
      </c>
      <c r="F140" s="81" t="s">
        <v>300</v>
      </c>
      <c r="G140" s="81" t="s">
        <v>30</v>
      </c>
      <c r="H140" s="82">
        <v>415117.31000000006</v>
      </c>
    </row>
    <row r="141" spans="1:8" ht="13.8" x14ac:dyDescent="0.25">
      <c r="A141" s="80">
        <v>137</v>
      </c>
      <c r="B141" s="81" t="s">
        <v>301</v>
      </c>
      <c r="C141" s="81" t="s">
        <v>1711</v>
      </c>
      <c r="D141" s="81" t="s">
        <v>223</v>
      </c>
      <c r="E141" s="81" t="s">
        <v>299</v>
      </c>
      <c r="F141" s="81" t="s">
        <v>302</v>
      </c>
      <c r="G141" s="81" t="s">
        <v>12</v>
      </c>
      <c r="H141" s="82">
        <v>5510.1</v>
      </c>
    </row>
    <row r="142" spans="1:8" ht="13.8" x14ac:dyDescent="0.25">
      <c r="A142" s="80">
        <v>138</v>
      </c>
      <c r="B142" s="81" t="s">
        <v>303</v>
      </c>
      <c r="C142" s="81" t="s">
        <v>1712</v>
      </c>
      <c r="D142" s="81" t="s">
        <v>223</v>
      </c>
      <c r="E142" s="81" t="s">
        <v>299</v>
      </c>
      <c r="F142" s="81" t="s">
        <v>304</v>
      </c>
      <c r="G142" s="81" t="s">
        <v>12</v>
      </c>
      <c r="H142" s="82">
        <v>1003.4</v>
      </c>
    </row>
    <row r="143" spans="1:8" ht="13.8" x14ac:dyDescent="0.25">
      <c r="A143" s="80">
        <v>139</v>
      </c>
      <c r="B143" s="81" t="s">
        <v>305</v>
      </c>
      <c r="C143" s="81" t="s">
        <v>1713</v>
      </c>
      <c r="D143" s="81" t="s">
        <v>223</v>
      </c>
      <c r="E143" s="81" t="s">
        <v>299</v>
      </c>
      <c r="F143" s="81" t="s">
        <v>306</v>
      </c>
      <c r="G143" s="81" t="s">
        <v>12</v>
      </c>
      <c r="H143" s="82">
        <v>83698.62</v>
      </c>
    </row>
    <row r="144" spans="1:8" ht="13.8" x14ac:dyDescent="0.25">
      <c r="A144" s="80">
        <v>140</v>
      </c>
      <c r="B144" s="81" t="s">
        <v>307</v>
      </c>
      <c r="C144" s="81" t="s">
        <v>1714</v>
      </c>
      <c r="D144" s="81" t="s">
        <v>223</v>
      </c>
      <c r="E144" s="81" t="s">
        <v>299</v>
      </c>
      <c r="F144" s="81" t="s">
        <v>308</v>
      </c>
      <c r="G144" s="81" t="s">
        <v>12</v>
      </c>
      <c r="H144" s="82">
        <v>321952.54000000004</v>
      </c>
    </row>
    <row r="145" spans="1:8" ht="13.8" x14ac:dyDescent="0.25">
      <c r="A145" s="80">
        <v>141</v>
      </c>
      <c r="B145" s="81" t="s">
        <v>309</v>
      </c>
      <c r="C145" s="81" t="s">
        <v>1715</v>
      </c>
      <c r="D145" s="81" t="s">
        <v>223</v>
      </c>
      <c r="E145" s="81" t="s">
        <v>299</v>
      </c>
      <c r="F145" s="81" t="s">
        <v>310</v>
      </c>
      <c r="G145" s="81" t="s">
        <v>12</v>
      </c>
      <c r="H145" s="82">
        <v>69042.7</v>
      </c>
    </row>
    <row r="146" spans="1:8" ht="13.8" x14ac:dyDescent="0.25">
      <c r="A146" s="80">
        <v>142</v>
      </c>
      <c r="B146" s="81" t="s">
        <v>311</v>
      </c>
      <c r="C146" s="81" t="s">
        <v>1716</v>
      </c>
      <c r="D146" s="81" t="s">
        <v>223</v>
      </c>
      <c r="E146" s="81" t="s">
        <v>299</v>
      </c>
      <c r="F146" s="81" t="s">
        <v>312</v>
      </c>
      <c r="G146" s="81" t="s">
        <v>12</v>
      </c>
      <c r="H146" s="82">
        <v>35748.280000000006</v>
      </c>
    </row>
    <row r="147" spans="1:8" ht="13.8" x14ac:dyDescent="0.25">
      <c r="A147" s="80">
        <v>143</v>
      </c>
      <c r="B147" s="81" t="s">
        <v>313</v>
      </c>
      <c r="C147" s="81" t="s">
        <v>1717</v>
      </c>
      <c r="D147" s="81" t="s">
        <v>223</v>
      </c>
      <c r="E147" s="81" t="s">
        <v>314</v>
      </c>
      <c r="F147" s="81" t="s">
        <v>315</v>
      </c>
      <c r="G147" s="81" t="s">
        <v>30</v>
      </c>
      <c r="H147" s="82">
        <v>277540.34999999998</v>
      </c>
    </row>
    <row r="148" spans="1:8" ht="13.8" x14ac:dyDescent="0.25">
      <c r="A148" s="80">
        <v>144</v>
      </c>
      <c r="B148" s="81" t="s">
        <v>316</v>
      </c>
      <c r="C148" s="81" t="s">
        <v>1718</v>
      </c>
      <c r="D148" s="81" t="s">
        <v>223</v>
      </c>
      <c r="E148" s="81" t="s">
        <v>314</v>
      </c>
      <c r="F148" s="81" t="s">
        <v>317</v>
      </c>
      <c r="G148" s="81" t="s">
        <v>12</v>
      </c>
      <c r="H148" s="82">
        <v>10996.03</v>
      </c>
    </row>
    <row r="149" spans="1:8" ht="13.8" x14ac:dyDescent="0.25">
      <c r="A149" s="80">
        <v>145</v>
      </c>
      <c r="B149" s="81" t="s">
        <v>318</v>
      </c>
      <c r="C149" s="81" t="s">
        <v>1719</v>
      </c>
      <c r="D149" s="81" t="s">
        <v>223</v>
      </c>
      <c r="E149" s="81" t="s">
        <v>314</v>
      </c>
      <c r="F149" s="81" t="s">
        <v>319</v>
      </c>
      <c r="G149" s="81" t="s">
        <v>12</v>
      </c>
      <c r="H149" s="82">
        <v>29528.13</v>
      </c>
    </row>
    <row r="150" spans="1:8" ht="13.8" x14ac:dyDescent="0.25">
      <c r="A150" s="80">
        <v>146</v>
      </c>
      <c r="B150" s="81" t="s">
        <v>320</v>
      </c>
      <c r="C150" s="81" t="s">
        <v>1720</v>
      </c>
      <c r="D150" s="81" t="s">
        <v>223</v>
      </c>
      <c r="E150" s="81" t="s">
        <v>314</v>
      </c>
      <c r="F150" s="81" t="s">
        <v>314</v>
      </c>
      <c r="G150" s="81" t="s">
        <v>12</v>
      </c>
      <c r="H150" s="82">
        <v>43640.13</v>
      </c>
    </row>
    <row r="151" spans="1:8" ht="13.8" x14ac:dyDescent="0.25">
      <c r="A151" s="80">
        <v>147</v>
      </c>
      <c r="B151" s="81" t="s">
        <v>321</v>
      </c>
      <c r="C151" s="81" t="s">
        <v>1721</v>
      </c>
      <c r="D151" s="81" t="s">
        <v>223</v>
      </c>
      <c r="E151" s="81" t="s">
        <v>314</v>
      </c>
      <c r="F151" s="81" t="s">
        <v>322</v>
      </c>
      <c r="G151" s="81" t="s">
        <v>12</v>
      </c>
      <c r="H151" s="82">
        <v>10390.120000000001</v>
      </c>
    </row>
    <row r="152" spans="1:8" ht="13.8" x14ac:dyDescent="0.25">
      <c r="A152" s="80">
        <v>148</v>
      </c>
      <c r="B152" s="81" t="s">
        <v>323</v>
      </c>
      <c r="C152" s="81" t="s">
        <v>1722</v>
      </c>
      <c r="D152" s="81" t="s">
        <v>223</v>
      </c>
      <c r="E152" s="81" t="s">
        <v>314</v>
      </c>
      <c r="F152" s="81" t="s">
        <v>324</v>
      </c>
      <c r="G152" s="81" t="s">
        <v>12</v>
      </c>
      <c r="H152" s="82">
        <v>12708.83</v>
      </c>
    </row>
    <row r="153" spans="1:8" ht="13.8" x14ac:dyDescent="0.25">
      <c r="A153" s="80">
        <v>149</v>
      </c>
      <c r="B153" s="81" t="s">
        <v>325</v>
      </c>
      <c r="C153" s="81" t="s">
        <v>1723</v>
      </c>
      <c r="D153" s="81" t="s">
        <v>223</v>
      </c>
      <c r="E153" s="81" t="s">
        <v>314</v>
      </c>
      <c r="F153" s="81" t="s">
        <v>326</v>
      </c>
      <c r="G153" s="81" t="s">
        <v>12</v>
      </c>
      <c r="H153" s="82">
        <v>156</v>
      </c>
    </row>
    <row r="154" spans="1:8" ht="13.8" x14ac:dyDescent="0.25">
      <c r="A154" s="80">
        <v>150</v>
      </c>
      <c r="B154" s="81" t="s">
        <v>327</v>
      </c>
      <c r="C154" s="81" t="s">
        <v>1724</v>
      </c>
      <c r="D154" s="81" t="s">
        <v>223</v>
      </c>
      <c r="E154" s="81" t="s">
        <v>314</v>
      </c>
      <c r="F154" s="81" t="s">
        <v>328</v>
      </c>
      <c r="G154" s="81" t="s">
        <v>12</v>
      </c>
      <c r="H154" s="82">
        <v>6357.8600000000006</v>
      </c>
    </row>
    <row r="155" spans="1:8" ht="13.8" x14ac:dyDescent="0.25">
      <c r="A155" s="80">
        <v>151</v>
      </c>
      <c r="B155" s="81" t="s">
        <v>329</v>
      </c>
      <c r="C155" s="81" t="s">
        <v>1725</v>
      </c>
      <c r="D155" s="81" t="s">
        <v>223</v>
      </c>
      <c r="E155" s="81" t="s">
        <v>314</v>
      </c>
      <c r="F155" s="81" t="s">
        <v>330</v>
      </c>
      <c r="G155" s="81" t="s">
        <v>12</v>
      </c>
      <c r="H155" s="82">
        <v>17383.28</v>
      </c>
    </row>
    <row r="156" spans="1:8" ht="13.8" x14ac:dyDescent="0.25">
      <c r="A156" s="80">
        <v>152</v>
      </c>
      <c r="B156" s="81" t="s">
        <v>331</v>
      </c>
      <c r="C156" s="81" t="s">
        <v>1726</v>
      </c>
      <c r="D156" s="81" t="s">
        <v>223</v>
      </c>
      <c r="E156" s="81" t="s">
        <v>314</v>
      </c>
      <c r="F156" s="81" t="s">
        <v>332</v>
      </c>
      <c r="G156" s="81" t="s">
        <v>12</v>
      </c>
      <c r="H156" s="82">
        <v>1484.96</v>
      </c>
    </row>
    <row r="157" spans="1:8" ht="13.8" x14ac:dyDescent="0.25">
      <c r="A157" s="80">
        <v>153</v>
      </c>
      <c r="B157" s="81" t="s">
        <v>333</v>
      </c>
      <c r="C157" s="81" t="s">
        <v>1727</v>
      </c>
      <c r="D157" s="81" t="s">
        <v>223</v>
      </c>
      <c r="E157" s="81" t="s">
        <v>314</v>
      </c>
      <c r="F157" s="81" t="s">
        <v>334</v>
      </c>
      <c r="G157" s="81" t="s">
        <v>12</v>
      </c>
      <c r="H157" s="82">
        <v>316115.4800000001</v>
      </c>
    </row>
    <row r="158" spans="1:8" ht="13.8" x14ac:dyDescent="0.25">
      <c r="A158" s="80">
        <v>154</v>
      </c>
      <c r="B158" s="81" t="s">
        <v>335</v>
      </c>
      <c r="C158" s="81" t="s">
        <v>1728</v>
      </c>
      <c r="D158" s="81" t="s">
        <v>223</v>
      </c>
      <c r="E158" s="81" t="s">
        <v>314</v>
      </c>
      <c r="F158" s="81" t="s">
        <v>336</v>
      </c>
      <c r="G158" s="81" t="s">
        <v>60</v>
      </c>
      <c r="H158" s="82">
        <v>2461072.2199999997</v>
      </c>
    </row>
    <row r="159" spans="1:8" ht="13.8" x14ac:dyDescent="0.25">
      <c r="A159" s="80">
        <v>155</v>
      </c>
      <c r="B159" s="81" t="s">
        <v>337</v>
      </c>
      <c r="C159" s="81" t="s">
        <v>1729</v>
      </c>
      <c r="D159" s="81" t="s">
        <v>223</v>
      </c>
      <c r="E159" s="81" t="s">
        <v>338</v>
      </c>
      <c r="F159" s="81" t="s">
        <v>339</v>
      </c>
      <c r="G159" s="81" t="s">
        <v>30</v>
      </c>
      <c r="H159" s="82">
        <v>27323.200000000004</v>
      </c>
    </row>
    <row r="160" spans="1:8" ht="13.8" x14ac:dyDescent="0.25">
      <c r="A160" s="80">
        <v>156</v>
      </c>
      <c r="B160" s="81" t="s">
        <v>340</v>
      </c>
      <c r="C160" s="81" t="s">
        <v>1730</v>
      </c>
      <c r="D160" s="81" t="s">
        <v>223</v>
      </c>
      <c r="E160" s="81" t="s">
        <v>341</v>
      </c>
      <c r="F160" s="81" t="s">
        <v>342</v>
      </c>
      <c r="G160" s="81" t="s">
        <v>9</v>
      </c>
      <c r="H160" s="82">
        <v>2797245.38</v>
      </c>
    </row>
    <row r="161" spans="1:8" ht="13.8" x14ac:dyDescent="0.25">
      <c r="A161" s="80">
        <v>157</v>
      </c>
      <c r="B161" s="81" t="s">
        <v>343</v>
      </c>
      <c r="C161" s="81" t="s">
        <v>1731</v>
      </c>
      <c r="D161" s="81" t="s">
        <v>223</v>
      </c>
      <c r="E161" s="81" t="s">
        <v>341</v>
      </c>
      <c r="F161" s="81" t="s">
        <v>344</v>
      </c>
      <c r="G161" s="81" t="s">
        <v>12</v>
      </c>
      <c r="H161" s="82">
        <v>605542.12</v>
      </c>
    </row>
    <row r="162" spans="1:8" ht="13.8" x14ac:dyDescent="0.25">
      <c r="A162" s="80">
        <v>158</v>
      </c>
      <c r="B162" s="81" t="s">
        <v>345</v>
      </c>
      <c r="C162" s="81" t="s">
        <v>1732</v>
      </c>
      <c r="D162" s="81" t="s">
        <v>223</v>
      </c>
      <c r="E162" s="81" t="s">
        <v>341</v>
      </c>
      <c r="F162" s="81" t="s">
        <v>346</v>
      </c>
      <c r="G162" s="81" t="s">
        <v>12</v>
      </c>
      <c r="H162" s="82">
        <v>227717.91999999998</v>
      </c>
    </row>
    <row r="163" spans="1:8" ht="13.8" x14ac:dyDescent="0.25">
      <c r="A163" s="80">
        <v>159</v>
      </c>
      <c r="B163" s="81" t="s">
        <v>347</v>
      </c>
      <c r="C163" s="81" t="s">
        <v>1733</v>
      </c>
      <c r="D163" s="81" t="s">
        <v>223</v>
      </c>
      <c r="E163" s="81" t="s">
        <v>341</v>
      </c>
      <c r="F163" s="81" t="s">
        <v>341</v>
      </c>
      <c r="G163" s="81" t="s">
        <v>12</v>
      </c>
      <c r="H163" s="82">
        <v>1726582.7000000002</v>
      </c>
    </row>
    <row r="164" spans="1:8" ht="13.8" x14ac:dyDescent="0.25">
      <c r="A164" s="80">
        <v>160</v>
      </c>
      <c r="B164" s="81" t="s">
        <v>348</v>
      </c>
      <c r="C164" s="81" t="s">
        <v>1734</v>
      </c>
      <c r="D164" s="81" t="s">
        <v>223</v>
      </c>
      <c r="E164" s="81" t="s">
        <v>341</v>
      </c>
      <c r="F164" s="81" t="s">
        <v>349</v>
      </c>
      <c r="G164" s="81" t="s">
        <v>12</v>
      </c>
      <c r="H164" s="82">
        <v>1211601.3900000001</v>
      </c>
    </row>
    <row r="165" spans="1:8" ht="13.8" x14ac:dyDescent="0.25">
      <c r="A165" s="80">
        <v>161</v>
      </c>
      <c r="B165" s="81" t="s">
        <v>350</v>
      </c>
      <c r="C165" s="81" t="s">
        <v>1735</v>
      </c>
      <c r="D165" s="81" t="s">
        <v>223</v>
      </c>
      <c r="E165" s="81" t="s">
        <v>341</v>
      </c>
      <c r="F165" s="81" t="s">
        <v>351</v>
      </c>
      <c r="G165" s="81" t="s">
        <v>12</v>
      </c>
      <c r="H165" s="82">
        <v>305306.02</v>
      </c>
    </row>
    <row r="166" spans="1:8" ht="13.8" x14ac:dyDescent="0.25">
      <c r="A166" s="80">
        <v>162</v>
      </c>
      <c r="B166" s="81" t="s">
        <v>352</v>
      </c>
      <c r="C166" s="81" t="s">
        <v>1736</v>
      </c>
      <c r="D166" s="81" t="s">
        <v>223</v>
      </c>
      <c r="E166" s="81" t="s">
        <v>353</v>
      </c>
      <c r="F166" s="81" t="s">
        <v>354</v>
      </c>
      <c r="G166" s="81" t="s">
        <v>30</v>
      </c>
      <c r="H166" s="82">
        <v>38108.559999999998</v>
      </c>
    </row>
    <row r="167" spans="1:8" ht="13.8" x14ac:dyDescent="0.25">
      <c r="A167" s="80">
        <v>163</v>
      </c>
      <c r="B167" s="81" t="s">
        <v>355</v>
      </c>
      <c r="C167" s="81" t="s">
        <v>1737</v>
      </c>
      <c r="D167" s="81" t="s">
        <v>223</v>
      </c>
      <c r="E167" s="81" t="s">
        <v>353</v>
      </c>
      <c r="F167" s="81" t="s">
        <v>356</v>
      </c>
      <c r="G167" s="81" t="s">
        <v>12</v>
      </c>
      <c r="H167" s="82">
        <v>8128.3</v>
      </c>
    </row>
    <row r="168" spans="1:8" ht="13.8" x14ac:dyDescent="0.25">
      <c r="A168" s="80">
        <v>164</v>
      </c>
      <c r="B168" s="81" t="s">
        <v>357</v>
      </c>
      <c r="C168" s="81" t="s">
        <v>1738</v>
      </c>
      <c r="D168" s="81" t="s">
        <v>223</v>
      </c>
      <c r="E168" s="81" t="s">
        <v>353</v>
      </c>
      <c r="F168" s="81" t="s">
        <v>358</v>
      </c>
      <c r="G168" s="81" t="s">
        <v>12</v>
      </c>
      <c r="H168" s="82">
        <v>0</v>
      </c>
    </row>
    <row r="169" spans="1:8" ht="13.8" x14ac:dyDescent="0.25">
      <c r="A169" s="80">
        <v>165</v>
      </c>
      <c r="B169" s="81" t="s">
        <v>359</v>
      </c>
      <c r="C169" s="81" t="s">
        <v>1739</v>
      </c>
      <c r="D169" s="81" t="s">
        <v>360</v>
      </c>
      <c r="E169" s="81" t="s">
        <v>361</v>
      </c>
      <c r="F169" s="81" t="s">
        <v>360</v>
      </c>
      <c r="G169" s="81" t="s">
        <v>9</v>
      </c>
      <c r="H169" s="82">
        <v>6689946.3400000017</v>
      </c>
    </row>
    <row r="170" spans="1:8" ht="13.8" x14ac:dyDescent="0.25">
      <c r="A170" s="80">
        <v>166</v>
      </c>
      <c r="B170" s="81" t="s">
        <v>362</v>
      </c>
      <c r="C170" s="81" t="s">
        <v>1740</v>
      </c>
      <c r="D170" s="81" t="s">
        <v>360</v>
      </c>
      <c r="E170" s="81" t="s">
        <v>361</v>
      </c>
      <c r="F170" s="81" t="s">
        <v>363</v>
      </c>
      <c r="G170" s="81" t="s">
        <v>60</v>
      </c>
      <c r="H170" s="82">
        <v>846261.09999999986</v>
      </c>
    </row>
    <row r="171" spans="1:8" ht="13.8" x14ac:dyDescent="0.25">
      <c r="A171" s="80">
        <v>167</v>
      </c>
      <c r="B171" s="81" t="s">
        <v>364</v>
      </c>
      <c r="C171" s="81" t="s">
        <v>1741</v>
      </c>
      <c r="D171" s="81" t="s">
        <v>360</v>
      </c>
      <c r="E171" s="81" t="s">
        <v>361</v>
      </c>
      <c r="F171" s="81" t="s">
        <v>365</v>
      </c>
      <c r="G171" s="81" t="s">
        <v>60</v>
      </c>
      <c r="H171" s="82">
        <v>1766362.5</v>
      </c>
    </row>
    <row r="172" spans="1:8" ht="13.8" x14ac:dyDescent="0.25">
      <c r="A172" s="80">
        <v>168</v>
      </c>
      <c r="B172" s="81" t="s">
        <v>366</v>
      </c>
      <c r="C172" s="81" t="s">
        <v>1742</v>
      </c>
      <c r="D172" s="81" t="s">
        <v>360</v>
      </c>
      <c r="E172" s="81" t="s">
        <v>361</v>
      </c>
      <c r="F172" s="81" t="s">
        <v>367</v>
      </c>
      <c r="G172" s="81" t="s">
        <v>60</v>
      </c>
      <c r="H172" s="82">
        <v>564933.39999999991</v>
      </c>
    </row>
    <row r="173" spans="1:8" ht="13.8" x14ac:dyDescent="0.25">
      <c r="A173" s="80">
        <v>169</v>
      </c>
      <c r="B173" s="81" t="s">
        <v>368</v>
      </c>
      <c r="C173" s="81" t="s">
        <v>1743</v>
      </c>
      <c r="D173" s="81" t="s">
        <v>360</v>
      </c>
      <c r="E173" s="81" t="s">
        <v>361</v>
      </c>
      <c r="F173" s="81" t="s">
        <v>369</v>
      </c>
      <c r="G173" s="81" t="s">
        <v>60</v>
      </c>
      <c r="H173" s="82">
        <v>1107628.29</v>
      </c>
    </row>
    <row r="174" spans="1:8" ht="13.8" x14ac:dyDescent="0.25">
      <c r="A174" s="80">
        <v>170</v>
      </c>
      <c r="B174" s="81" t="s">
        <v>370</v>
      </c>
      <c r="C174" s="81" t="s">
        <v>1744</v>
      </c>
      <c r="D174" s="81" t="s">
        <v>360</v>
      </c>
      <c r="E174" s="81" t="s">
        <v>371</v>
      </c>
      <c r="F174" s="81" t="s">
        <v>371</v>
      </c>
      <c r="G174" s="81" t="s">
        <v>30</v>
      </c>
      <c r="H174" s="82">
        <v>89939.299999999988</v>
      </c>
    </row>
    <row r="175" spans="1:8" ht="13.8" x14ac:dyDescent="0.25">
      <c r="A175" s="80">
        <v>171</v>
      </c>
      <c r="B175" s="81" t="s">
        <v>372</v>
      </c>
      <c r="C175" s="81" t="s">
        <v>1745</v>
      </c>
      <c r="D175" s="81" t="s">
        <v>360</v>
      </c>
      <c r="E175" s="81" t="s">
        <v>373</v>
      </c>
      <c r="F175" s="81" t="s">
        <v>374</v>
      </c>
      <c r="G175" s="81" t="s">
        <v>30</v>
      </c>
      <c r="H175" s="82">
        <v>44621.490000000005</v>
      </c>
    </row>
    <row r="176" spans="1:8" ht="13.8" x14ac:dyDescent="0.25">
      <c r="A176" s="80">
        <v>172</v>
      </c>
      <c r="B176" s="81" t="s">
        <v>375</v>
      </c>
      <c r="C176" s="81" t="s">
        <v>1746</v>
      </c>
      <c r="D176" s="81" t="s">
        <v>360</v>
      </c>
      <c r="E176" s="81" t="s">
        <v>373</v>
      </c>
      <c r="F176" s="81" t="s">
        <v>376</v>
      </c>
      <c r="G176" s="81" t="s">
        <v>12</v>
      </c>
      <c r="H176" s="82">
        <v>7429.26</v>
      </c>
    </row>
    <row r="177" spans="1:8" ht="13.8" x14ac:dyDescent="0.25">
      <c r="A177" s="80">
        <v>173</v>
      </c>
      <c r="B177" s="81" t="s">
        <v>377</v>
      </c>
      <c r="C177" s="81" t="s">
        <v>1747</v>
      </c>
      <c r="D177" s="81" t="s">
        <v>360</v>
      </c>
      <c r="E177" s="81" t="s">
        <v>378</v>
      </c>
      <c r="F177" s="81" t="s">
        <v>378</v>
      </c>
      <c r="G177" s="81" t="s">
        <v>9</v>
      </c>
      <c r="H177" s="82">
        <v>925988.15</v>
      </c>
    </row>
    <row r="178" spans="1:8" ht="13.8" x14ac:dyDescent="0.25">
      <c r="A178" s="80">
        <v>174</v>
      </c>
      <c r="B178" s="81" t="s">
        <v>379</v>
      </c>
      <c r="C178" s="81" t="s">
        <v>1748</v>
      </c>
      <c r="D178" s="81" t="s">
        <v>360</v>
      </c>
      <c r="E178" s="81" t="s">
        <v>380</v>
      </c>
      <c r="F178" s="81" t="s">
        <v>381</v>
      </c>
      <c r="G178" s="81" t="s">
        <v>30</v>
      </c>
      <c r="H178" s="82">
        <v>69727.710000000006</v>
      </c>
    </row>
    <row r="179" spans="1:8" ht="13.8" x14ac:dyDescent="0.25">
      <c r="A179" s="80">
        <v>175</v>
      </c>
      <c r="B179" s="81" t="s">
        <v>382</v>
      </c>
      <c r="C179" s="81" t="s">
        <v>1749</v>
      </c>
      <c r="D179" s="81" t="s">
        <v>360</v>
      </c>
      <c r="E179" s="81" t="s">
        <v>380</v>
      </c>
      <c r="F179" s="81" t="s">
        <v>383</v>
      </c>
      <c r="G179" s="81" t="s">
        <v>12</v>
      </c>
      <c r="H179" s="82">
        <v>59386.3</v>
      </c>
    </row>
    <row r="180" spans="1:8" ht="13.8" x14ac:dyDescent="0.25">
      <c r="A180" s="80">
        <v>176</v>
      </c>
      <c r="B180" s="81" t="s">
        <v>384</v>
      </c>
      <c r="C180" s="81" t="s">
        <v>1750</v>
      </c>
      <c r="D180" s="81" t="s">
        <v>360</v>
      </c>
      <c r="E180" s="81" t="s">
        <v>380</v>
      </c>
      <c r="F180" s="81" t="s">
        <v>385</v>
      </c>
      <c r="G180" s="81" t="s">
        <v>12</v>
      </c>
      <c r="H180" s="82">
        <v>38817.980000000003</v>
      </c>
    </row>
    <row r="181" spans="1:8" ht="13.8" x14ac:dyDescent="0.25">
      <c r="A181" s="80">
        <v>177</v>
      </c>
      <c r="B181" s="81" t="s">
        <v>386</v>
      </c>
      <c r="C181" s="81" t="s">
        <v>1751</v>
      </c>
      <c r="D181" s="81" t="s">
        <v>360</v>
      </c>
      <c r="E181" s="81" t="s">
        <v>387</v>
      </c>
      <c r="F181" s="81" t="s">
        <v>388</v>
      </c>
      <c r="G181" s="81" t="s">
        <v>30</v>
      </c>
      <c r="H181" s="82">
        <v>594481.31000000006</v>
      </c>
    </row>
    <row r="182" spans="1:8" ht="13.8" x14ac:dyDescent="0.25">
      <c r="A182" s="80">
        <v>178</v>
      </c>
      <c r="B182" s="81" t="s">
        <v>389</v>
      </c>
      <c r="C182" s="81" t="s">
        <v>1752</v>
      </c>
      <c r="D182" s="81" t="s">
        <v>360</v>
      </c>
      <c r="E182" s="81" t="s">
        <v>387</v>
      </c>
      <c r="F182" s="81" t="s">
        <v>390</v>
      </c>
      <c r="G182" s="81" t="s">
        <v>12</v>
      </c>
      <c r="H182" s="82">
        <v>33493.339999999997</v>
      </c>
    </row>
    <row r="183" spans="1:8" ht="13.8" x14ac:dyDescent="0.25">
      <c r="A183" s="80">
        <v>179</v>
      </c>
      <c r="B183" s="81" t="s">
        <v>391</v>
      </c>
      <c r="C183" s="81" t="s">
        <v>1753</v>
      </c>
      <c r="D183" s="81" t="s">
        <v>360</v>
      </c>
      <c r="E183" s="81" t="s">
        <v>387</v>
      </c>
      <c r="F183" s="81" t="s">
        <v>139</v>
      </c>
      <c r="G183" s="81" t="s">
        <v>12</v>
      </c>
      <c r="H183" s="82">
        <v>24650.119999999995</v>
      </c>
    </row>
    <row r="184" spans="1:8" ht="13.8" x14ac:dyDescent="0.25">
      <c r="A184" s="80">
        <v>180</v>
      </c>
      <c r="B184" s="81" t="s">
        <v>392</v>
      </c>
      <c r="C184" s="81" t="s">
        <v>1754</v>
      </c>
      <c r="D184" s="81" t="s">
        <v>360</v>
      </c>
      <c r="E184" s="81" t="s">
        <v>387</v>
      </c>
      <c r="F184" s="81" t="s">
        <v>393</v>
      </c>
      <c r="G184" s="81" t="s">
        <v>12</v>
      </c>
      <c r="H184" s="82">
        <v>25320.6</v>
      </c>
    </row>
    <row r="185" spans="1:8" ht="13.8" x14ac:dyDescent="0.25">
      <c r="A185" s="80">
        <v>181</v>
      </c>
      <c r="B185" s="81" t="s">
        <v>394</v>
      </c>
      <c r="C185" s="81" t="s">
        <v>1755</v>
      </c>
      <c r="D185" s="81" t="s">
        <v>360</v>
      </c>
      <c r="E185" s="81" t="s">
        <v>387</v>
      </c>
      <c r="F185" s="81" t="s">
        <v>395</v>
      </c>
      <c r="G185" s="81" t="s">
        <v>12</v>
      </c>
      <c r="H185" s="82">
        <v>0</v>
      </c>
    </row>
    <row r="186" spans="1:8" ht="13.8" x14ac:dyDescent="0.25">
      <c r="A186" s="80">
        <v>182</v>
      </c>
      <c r="B186" s="81" t="s">
        <v>396</v>
      </c>
      <c r="C186" s="81" t="s">
        <v>1756</v>
      </c>
      <c r="D186" s="81" t="s">
        <v>360</v>
      </c>
      <c r="E186" s="81" t="s">
        <v>387</v>
      </c>
      <c r="F186" s="81" t="s">
        <v>397</v>
      </c>
      <c r="G186" s="81" t="s">
        <v>12</v>
      </c>
      <c r="H186" s="82">
        <v>6351.1999999999989</v>
      </c>
    </row>
    <row r="187" spans="1:8" ht="13.8" x14ac:dyDescent="0.25">
      <c r="A187" s="80">
        <v>183</v>
      </c>
      <c r="B187" s="81" t="s">
        <v>398</v>
      </c>
      <c r="C187" s="81" t="s">
        <v>1757</v>
      </c>
      <c r="D187" s="81" t="s">
        <v>360</v>
      </c>
      <c r="E187" s="81" t="s">
        <v>387</v>
      </c>
      <c r="F187" s="81" t="s">
        <v>399</v>
      </c>
      <c r="G187" s="81" t="s">
        <v>12</v>
      </c>
      <c r="H187" s="82">
        <v>535.5</v>
      </c>
    </row>
    <row r="188" spans="1:8" ht="13.8" x14ac:dyDescent="0.25">
      <c r="A188" s="80">
        <v>184</v>
      </c>
      <c r="B188" s="81" t="s">
        <v>400</v>
      </c>
      <c r="C188" s="81" t="s">
        <v>1758</v>
      </c>
      <c r="D188" s="81" t="s">
        <v>360</v>
      </c>
      <c r="E188" s="81" t="s">
        <v>401</v>
      </c>
      <c r="F188" s="81" t="s">
        <v>402</v>
      </c>
      <c r="G188" s="81" t="s">
        <v>30</v>
      </c>
      <c r="H188" s="82">
        <v>343809.41000000003</v>
      </c>
    </row>
    <row r="189" spans="1:8" ht="13.8" x14ac:dyDescent="0.25">
      <c r="A189" s="80">
        <v>185</v>
      </c>
      <c r="B189" s="81" t="s">
        <v>403</v>
      </c>
      <c r="C189" s="81" t="s">
        <v>1759</v>
      </c>
      <c r="D189" s="81" t="s">
        <v>360</v>
      </c>
      <c r="E189" s="81" t="s">
        <v>401</v>
      </c>
      <c r="F189" s="81" t="s">
        <v>404</v>
      </c>
      <c r="G189" s="81" t="s">
        <v>12</v>
      </c>
      <c r="H189" s="82">
        <v>28865.280000000002</v>
      </c>
    </row>
    <row r="190" spans="1:8" ht="13.8" x14ac:dyDescent="0.25">
      <c r="A190" s="80">
        <v>186</v>
      </c>
      <c r="B190" s="81" t="s">
        <v>405</v>
      </c>
      <c r="C190" s="81" t="s">
        <v>1760</v>
      </c>
      <c r="D190" s="81" t="s">
        <v>360</v>
      </c>
      <c r="E190" s="81" t="s">
        <v>401</v>
      </c>
      <c r="F190" s="81" t="s">
        <v>406</v>
      </c>
      <c r="G190" s="81" t="s">
        <v>12</v>
      </c>
      <c r="H190" s="82">
        <v>101716.98999999999</v>
      </c>
    </row>
    <row r="191" spans="1:8" ht="13.8" x14ac:dyDescent="0.25">
      <c r="A191" s="80">
        <v>187</v>
      </c>
      <c r="B191" s="81" t="s">
        <v>407</v>
      </c>
      <c r="C191" s="81" t="s">
        <v>1761</v>
      </c>
      <c r="D191" s="81" t="s">
        <v>360</v>
      </c>
      <c r="E191" s="81" t="s">
        <v>408</v>
      </c>
      <c r="F191" s="81" t="s">
        <v>409</v>
      </c>
      <c r="G191" s="81" t="s">
        <v>30</v>
      </c>
      <c r="H191" s="82">
        <v>182597.7</v>
      </c>
    </row>
    <row r="192" spans="1:8" ht="13.8" x14ac:dyDescent="0.25">
      <c r="A192" s="80">
        <v>188</v>
      </c>
      <c r="B192" s="81" t="s">
        <v>410</v>
      </c>
      <c r="C192" s="81" t="s">
        <v>1762</v>
      </c>
      <c r="D192" s="81" t="s">
        <v>360</v>
      </c>
      <c r="E192" s="81" t="s">
        <v>408</v>
      </c>
      <c r="F192" s="81" t="s">
        <v>411</v>
      </c>
      <c r="G192" s="81" t="s">
        <v>12</v>
      </c>
      <c r="H192" s="82">
        <v>5441.1</v>
      </c>
    </row>
    <row r="193" spans="1:8" ht="13.8" x14ac:dyDescent="0.25">
      <c r="A193" s="80">
        <v>189</v>
      </c>
      <c r="B193" s="81" t="s">
        <v>412</v>
      </c>
      <c r="C193" s="81" t="s">
        <v>1763</v>
      </c>
      <c r="D193" s="81" t="s">
        <v>360</v>
      </c>
      <c r="E193" s="81" t="s">
        <v>408</v>
      </c>
      <c r="F193" s="81" t="s">
        <v>413</v>
      </c>
      <c r="G193" s="81" t="s">
        <v>12</v>
      </c>
      <c r="H193" s="82">
        <v>2643.63</v>
      </c>
    </row>
    <row r="194" spans="1:8" ht="13.8" x14ac:dyDescent="0.25">
      <c r="A194" s="80">
        <v>190</v>
      </c>
      <c r="B194" s="81" t="s">
        <v>414</v>
      </c>
      <c r="C194" s="81" t="s">
        <v>1764</v>
      </c>
      <c r="D194" s="81" t="s">
        <v>360</v>
      </c>
      <c r="E194" s="81" t="s">
        <v>408</v>
      </c>
      <c r="F194" s="81" t="s">
        <v>415</v>
      </c>
      <c r="G194" s="81" t="s">
        <v>12</v>
      </c>
      <c r="H194" s="82">
        <v>5913.4000000000015</v>
      </c>
    </row>
    <row r="195" spans="1:8" ht="13.8" x14ac:dyDescent="0.25">
      <c r="A195" s="80">
        <v>191</v>
      </c>
      <c r="B195" s="81" t="s">
        <v>416</v>
      </c>
      <c r="C195" s="81" t="s">
        <v>1765</v>
      </c>
      <c r="D195" s="81" t="s">
        <v>360</v>
      </c>
      <c r="E195" s="81" t="s">
        <v>417</v>
      </c>
      <c r="F195" s="81" t="s">
        <v>418</v>
      </c>
      <c r="G195" s="81" t="s">
        <v>30</v>
      </c>
      <c r="H195" s="82">
        <v>28649.600000000002</v>
      </c>
    </row>
    <row r="196" spans="1:8" ht="13.8" x14ac:dyDescent="0.25">
      <c r="A196" s="80">
        <v>192</v>
      </c>
      <c r="B196" s="81" t="s">
        <v>419</v>
      </c>
      <c r="C196" s="81" t="s">
        <v>1766</v>
      </c>
      <c r="D196" s="81" t="s">
        <v>360</v>
      </c>
      <c r="E196" s="81" t="s">
        <v>417</v>
      </c>
      <c r="F196" s="81" t="s">
        <v>420</v>
      </c>
      <c r="G196" s="81" t="s">
        <v>12</v>
      </c>
      <c r="H196" s="82">
        <v>1353.92</v>
      </c>
    </row>
    <row r="197" spans="1:8" ht="13.8" x14ac:dyDescent="0.25">
      <c r="A197" s="80">
        <v>193</v>
      </c>
      <c r="B197" s="81" t="s">
        <v>421</v>
      </c>
      <c r="C197" s="81" t="s">
        <v>1767</v>
      </c>
      <c r="D197" s="81" t="s">
        <v>360</v>
      </c>
      <c r="E197" s="81" t="s">
        <v>417</v>
      </c>
      <c r="F197" s="81" t="s">
        <v>422</v>
      </c>
      <c r="G197" s="81" t="s">
        <v>12</v>
      </c>
      <c r="H197" s="82">
        <v>2408</v>
      </c>
    </row>
    <row r="198" spans="1:8" ht="13.8" x14ac:dyDescent="0.25">
      <c r="A198" s="80">
        <v>194</v>
      </c>
      <c r="B198" s="81" t="s">
        <v>423</v>
      </c>
      <c r="C198" s="81" t="s">
        <v>1768</v>
      </c>
      <c r="D198" s="81" t="s">
        <v>360</v>
      </c>
      <c r="E198" s="81" t="s">
        <v>417</v>
      </c>
      <c r="F198" s="81" t="s">
        <v>424</v>
      </c>
      <c r="G198" s="81" t="s">
        <v>12</v>
      </c>
      <c r="H198" s="82">
        <v>5497.5</v>
      </c>
    </row>
    <row r="199" spans="1:8" ht="13.8" x14ac:dyDescent="0.25">
      <c r="A199" s="80">
        <v>195</v>
      </c>
      <c r="B199" s="81" t="s">
        <v>425</v>
      </c>
      <c r="C199" s="81" t="s">
        <v>1769</v>
      </c>
      <c r="D199" s="81" t="s">
        <v>360</v>
      </c>
      <c r="E199" s="81" t="s">
        <v>417</v>
      </c>
      <c r="F199" s="81" t="s">
        <v>426</v>
      </c>
      <c r="G199" s="81" t="s">
        <v>12</v>
      </c>
      <c r="H199" s="82">
        <v>2245</v>
      </c>
    </row>
    <row r="200" spans="1:8" ht="13.8" x14ac:dyDescent="0.25">
      <c r="A200" s="80">
        <v>196</v>
      </c>
      <c r="B200" s="81" t="s">
        <v>427</v>
      </c>
      <c r="C200" s="81" t="s">
        <v>1770</v>
      </c>
      <c r="D200" s="81" t="s">
        <v>360</v>
      </c>
      <c r="E200" s="81" t="s">
        <v>417</v>
      </c>
      <c r="F200" s="81" t="s">
        <v>428</v>
      </c>
      <c r="G200" s="81" t="s">
        <v>12</v>
      </c>
      <c r="H200" s="82">
        <v>2400</v>
      </c>
    </row>
    <row r="201" spans="1:8" ht="13.8" x14ac:dyDescent="0.25">
      <c r="A201" s="80">
        <v>197</v>
      </c>
      <c r="B201" s="81" t="s">
        <v>429</v>
      </c>
      <c r="C201" s="81" t="s">
        <v>1771</v>
      </c>
      <c r="D201" s="81" t="s">
        <v>360</v>
      </c>
      <c r="E201" s="81" t="s">
        <v>417</v>
      </c>
      <c r="F201" s="81" t="s">
        <v>430</v>
      </c>
      <c r="G201" s="81" t="s">
        <v>12</v>
      </c>
      <c r="H201" s="82">
        <v>4884.1000000000004</v>
      </c>
    </row>
    <row r="202" spans="1:8" ht="13.8" x14ac:dyDescent="0.25">
      <c r="A202" s="80">
        <v>198</v>
      </c>
      <c r="B202" s="81" t="s">
        <v>431</v>
      </c>
      <c r="C202" s="81" t="s">
        <v>1772</v>
      </c>
      <c r="D202" s="81" t="s">
        <v>360</v>
      </c>
      <c r="E202" s="81" t="s">
        <v>432</v>
      </c>
      <c r="F202" s="81" t="s">
        <v>433</v>
      </c>
      <c r="G202" s="81" t="s">
        <v>30</v>
      </c>
      <c r="H202" s="82">
        <v>52428.800000000003</v>
      </c>
    </row>
    <row r="203" spans="1:8" ht="13.8" x14ac:dyDescent="0.25">
      <c r="A203" s="80">
        <v>199</v>
      </c>
      <c r="B203" s="81" t="s">
        <v>434</v>
      </c>
      <c r="C203" s="81" t="s">
        <v>1773</v>
      </c>
      <c r="D203" s="81" t="s">
        <v>360</v>
      </c>
      <c r="E203" s="81" t="s">
        <v>432</v>
      </c>
      <c r="F203" s="81" t="s">
        <v>435</v>
      </c>
      <c r="G203" s="81" t="s">
        <v>12</v>
      </c>
      <c r="H203" s="82">
        <v>5839</v>
      </c>
    </row>
    <row r="204" spans="1:8" ht="13.8" x14ac:dyDescent="0.25">
      <c r="A204" s="80">
        <v>200</v>
      </c>
      <c r="B204" s="81" t="s">
        <v>436</v>
      </c>
      <c r="C204" s="81" t="s">
        <v>1774</v>
      </c>
      <c r="D204" s="81" t="s">
        <v>360</v>
      </c>
      <c r="E204" s="81" t="s">
        <v>432</v>
      </c>
      <c r="F204" s="81" t="s">
        <v>437</v>
      </c>
      <c r="G204" s="81" t="s">
        <v>12</v>
      </c>
      <c r="H204" s="82">
        <v>1490</v>
      </c>
    </row>
    <row r="205" spans="1:8" ht="13.8" x14ac:dyDescent="0.25">
      <c r="A205" s="80">
        <v>201</v>
      </c>
      <c r="B205" s="81" t="s">
        <v>438</v>
      </c>
      <c r="C205" s="81" t="s">
        <v>1775</v>
      </c>
      <c r="D205" s="81" t="s">
        <v>360</v>
      </c>
      <c r="E205" s="81" t="s">
        <v>432</v>
      </c>
      <c r="F205" s="81" t="s">
        <v>439</v>
      </c>
      <c r="G205" s="81" t="s">
        <v>12</v>
      </c>
      <c r="H205" s="82">
        <v>8305.86</v>
      </c>
    </row>
    <row r="206" spans="1:8" ht="13.8" x14ac:dyDescent="0.25">
      <c r="A206" s="80">
        <v>202</v>
      </c>
      <c r="B206" s="81" t="s">
        <v>440</v>
      </c>
      <c r="C206" s="81" t="s">
        <v>1776</v>
      </c>
      <c r="D206" s="81" t="s">
        <v>360</v>
      </c>
      <c r="E206" s="81" t="s">
        <v>432</v>
      </c>
      <c r="F206" s="81" t="s">
        <v>441</v>
      </c>
      <c r="G206" s="81" t="s">
        <v>12</v>
      </c>
      <c r="H206" s="82">
        <v>449.8</v>
      </c>
    </row>
    <row r="207" spans="1:8" ht="13.8" x14ac:dyDescent="0.25">
      <c r="A207" s="80">
        <v>203</v>
      </c>
      <c r="B207" s="81" t="s">
        <v>442</v>
      </c>
      <c r="C207" s="81" t="s">
        <v>1777</v>
      </c>
      <c r="D207" s="81" t="s">
        <v>360</v>
      </c>
      <c r="E207" s="81" t="s">
        <v>432</v>
      </c>
      <c r="F207" s="81" t="s">
        <v>443</v>
      </c>
      <c r="G207" s="81" t="s">
        <v>12</v>
      </c>
      <c r="H207" s="82">
        <v>5697.2</v>
      </c>
    </row>
    <row r="208" spans="1:8" ht="13.8" x14ac:dyDescent="0.25">
      <c r="A208" s="80">
        <v>204</v>
      </c>
      <c r="B208" s="81" t="s">
        <v>444</v>
      </c>
      <c r="C208" s="81" t="s">
        <v>1778</v>
      </c>
      <c r="D208" s="81" t="s">
        <v>360</v>
      </c>
      <c r="E208" s="81" t="s">
        <v>432</v>
      </c>
      <c r="F208" s="81" t="s">
        <v>445</v>
      </c>
      <c r="G208" s="81" t="s">
        <v>12</v>
      </c>
      <c r="H208" s="82">
        <v>6673.8000000000011</v>
      </c>
    </row>
    <row r="209" spans="1:8" ht="13.8" x14ac:dyDescent="0.25">
      <c r="A209" s="80">
        <v>205</v>
      </c>
      <c r="B209" s="81" t="s">
        <v>446</v>
      </c>
      <c r="C209" s="81" t="s">
        <v>1779</v>
      </c>
      <c r="D209" s="81" t="s">
        <v>360</v>
      </c>
      <c r="E209" s="81" t="s">
        <v>432</v>
      </c>
      <c r="F209" s="81" t="s">
        <v>447</v>
      </c>
      <c r="G209" s="81" t="s">
        <v>12</v>
      </c>
      <c r="H209" s="82">
        <v>10940</v>
      </c>
    </row>
    <row r="210" spans="1:8" ht="13.8" x14ac:dyDescent="0.25">
      <c r="A210" s="80">
        <v>206</v>
      </c>
      <c r="B210" s="81" t="s">
        <v>448</v>
      </c>
      <c r="C210" s="81" t="s">
        <v>1780</v>
      </c>
      <c r="D210" s="81" t="s">
        <v>360</v>
      </c>
      <c r="E210" s="81" t="s">
        <v>449</v>
      </c>
      <c r="F210" s="81" t="s">
        <v>449</v>
      </c>
      <c r="G210" s="81" t="s">
        <v>30</v>
      </c>
      <c r="H210" s="82">
        <v>19761</v>
      </c>
    </row>
    <row r="211" spans="1:8" ht="13.8" x14ac:dyDescent="0.25">
      <c r="A211" s="80">
        <v>207</v>
      </c>
      <c r="B211" s="81" t="s">
        <v>450</v>
      </c>
      <c r="C211" s="81" t="s">
        <v>1781</v>
      </c>
      <c r="D211" s="81" t="s">
        <v>360</v>
      </c>
      <c r="E211" s="81" t="s">
        <v>449</v>
      </c>
      <c r="F211" s="81" t="s">
        <v>451</v>
      </c>
      <c r="G211" s="81" t="s">
        <v>12</v>
      </c>
      <c r="H211" s="82">
        <v>4924.3</v>
      </c>
    </row>
    <row r="212" spans="1:8" ht="13.8" x14ac:dyDescent="0.25">
      <c r="A212" s="80">
        <v>208</v>
      </c>
      <c r="B212" s="81" t="s">
        <v>452</v>
      </c>
      <c r="C212" s="81" t="s">
        <v>1782</v>
      </c>
      <c r="D212" s="81" t="s">
        <v>453</v>
      </c>
      <c r="E212" s="81" t="s">
        <v>453</v>
      </c>
      <c r="F212" s="81" t="s">
        <v>453</v>
      </c>
      <c r="G212" s="81" t="s">
        <v>9</v>
      </c>
      <c r="H212" s="82">
        <v>20221985.010000002</v>
      </c>
    </row>
    <row r="213" spans="1:8" ht="13.8" x14ac:dyDescent="0.25">
      <c r="A213" s="80">
        <v>209</v>
      </c>
      <c r="B213" s="81" t="s">
        <v>454</v>
      </c>
      <c r="C213" s="81" t="s">
        <v>1783</v>
      </c>
      <c r="D213" s="81" t="s">
        <v>453</v>
      </c>
      <c r="E213" s="81" t="s">
        <v>453</v>
      </c>
      <c r="F213" s="81" t="s">
        <v>455</v>
      </c>
      <c r="G213" s="81" t="s">
        <v>60</v>
      </c>
      <c r="H213" s="82">
        <v>2962887.21</v>
      </c>
    </row>
    <row r="214" spans="1:8" ht="13.8" x14ac:dyDescent="0.25">
      <c r="A214" s="80">
        <v>210</v>
      </c>
      <c r="B214" s="81" t="s">
        <v>456</v>
      </c>
      <c r="C214" s="81" t="s">
        <v>1784</v>
      </c>
      <c r="D214" s="81" t="s">
        <v>453</v>
      </c>
      <c r="E214" s="81" t="s">
        <v>457</v>
      </c>
      <c r="F214" s="81" t="s">
        <v>457</v>
      </c>
      <c r="G214" s="81" t="s">
        <v>30</v>
      </c>
      <c r="H214" s="82">
        <v>1217891.22</v>
      </c>
    </row>
    <row r="215" spans="1:8" ht="13.8" x14ac:dyDescent="0.25">
      <c r="A215" s="80">
        <v>211</v>
      </c>
      <c r="B215" s="81" t="s">
        <v>458</v>
      </c>
      <c r="C215" s="81" t="s">
        <v>1785</v>
      </c>
      <c r="D215" s="81" t="s">
        <v>453</v>
      </c>
      <c r="E215" s="81" t="s">
        <v>459</v>
      </c>
      <c r="F215" s="81" t="s">
        <v>459</v>
      </c>
      <c r="G215" s="81" t="s">
        <v>30</v>
      </c>
      <c r="H215" s="82">
        <v>642715.52999999991</v>
      </c>
    </row>
    <row r="216" spans="1:8" ht="13.8" x14ac:dyDescent="0.25">
      <c r="A216" s="80">
        <v>212</v>
      </c>
      <c r="B216" s="81" t="s">
        <v>460</v>
      </c>
      <c r="C216" s="81" t="s">
        <v>1786</v>
      </c>
      <c r="D216" s="81" t="s">
        <v>453</v>
      </c>
      <c r="E216" s="81" t="s">
        <v>461</v>
      </c>
      <c r="F216" s="81" t="s">
        <v>461</v>
      </c>
      <c r="G216" s="81" t="s">
        <v>9</v>
      </c>
      <c r="H216" s="82">
        <v>595039.28999999992</v>
      </c>
    </row>
    <row r="217" spans="1:8" ht="13.8" x14ac:dyDescent="0.25">
      <c r="A217" s="80">
        <v>213</v>
      </c>
      <c r="B217" s="81" t="s">
        <v>462</v>
      </c>
      <c r="C217" s="81" t="s">
        <v>1787</v>
      </c>
      <c r="D217" s="81" t="s">
        <v>453</v>
      </c>
      <c r="E217" s="81" t="s">
        <v>463</v>
      </c>
      <c r="F217" s="81" t="s">
        <v>463</v>
      </c>
      <c r="G217" s="81" t="s">
        <v>30</v>
      </c>
      <c r="H217" s="82">
        <v>282460.48000000004</v>
      </c>
    </row>
    <row r="218" spans="1:8" ht="13.8" x14ac:dyDescent="0.25">
      <c r="A218" s="80">
        <v>214</v>
      </c>
      <c r="B218" s="81" t="s">
        <v>464</v>
      </c>
      <c r="C218" s="81" t="s">
        <v>1788</v>
      </c>
      <c r="D218" s="81" t="s">
        <v>453</v>
      </c>
      <c r="E218" s="81" t="s">
        <v>463</v>
      </c>
      <c r="F218" s="81" t="s">
        <v>465</v>
      </c>
      <c r="G218" s="81" t="s">
        <v>12</v>
      </c>
      <c r="H218" s="82">
        <v>11796.8</v>
      </c>
    </row>
    <row r="219" spans="1:8" ht="13.8" x14ac:dyDescent="0.25">
      <c r="A219" s="80">
        <v>215</v>
      </c>
      <c r="B219" s="81" t="s">
        <v>466</v>
      </c>
      <c r="C219" s="81" t="s">
        <v>1789</v>
      </c>
      <c r="D219" s="81" t="s">
        <v>453</v>
      </c>
      <c r="E219" s="81" t="s">
        <v>467</v>
      </c>
      <c r="F219" s="81" t="s">
        <v>467</v>
      </c>
      <c r="G219" s="81" t="s">
        <v>9</v>
      </c>
      <c r="H219" s="82">
        <v>788208.55</v>
      </c>
    </row>
    <row r="220" spans="1:8" ht="13.8" x14ac:dyDescent="0.25">
      <c r="A220" s="80">
        <v>216</v>
      </c>
      <c r="B220" s="81" t="s">
        <v>468</v>
      </c>
      <c r="C220" s="81" t="s">
        <v>1790</v>
      </c>
      <c r="D220" s="81" t="s">
        <v>453</v>
      </c>
      <c r="E220" s="81" t="s">
        <v>469</v>
      </c>
      <c r="F220" s="81" t="s">
        <v>470</v>
      </c>
      <c r="G220" s="81" t="s">
        <v>30</v>
      </c>
      <c r="H220" s="82">
        <v>332367.64999999991</v>
      </c>
    </row>
    <row r="221" spans="1:8" ht="13.8" x14ac:dyDescent="0.25">
      <c r="A221" s="80">
        <v>217</v>
      </c>
      <c r="B221" s="81" t="s">
        <v>471</v>
      </c>
      <c r="C221" s="81" t="s">
        <v>1791</v>
      </c>
      <c r="D221" s="81" t="s">
        <v>453</v>
      </c>
      <c r="E221" s="81" t="s">
        <v>472</v>
      </c>
      <c r="F221" s="81" t="s">
        <v>472</v>
      </c>
      <c r="G221" s="81" t="s">
        <v>9</v>
      </c>
      <c r="H221" s="82">
        <v>5764218.3100000005</v>
      </c>
    </row>
    <row r="222" spans="1:8" ht="13.8" x14ac:dyDescent="0.25">
      <c r="A222" s="80">
        <v>218</v>
      </c>
      <c r="B222" s="81" t="s">
        <v>473</v>
      </c>
      <c r="C222" s="81" t="s">
        <v>1792</v>
      </c>
      <c r="D222" s="81" t="s">
        <v>453</v>
      </c>
      <c r="E222" s="81" t="s">
        <v>474</v>
      </c>
      <c r="F222" s="81" t="s">
        <v>474</v>
      </c>
      <c r="G222" s="81" t="s">
        <v>30</v>
      </c>
      <c r="H222" s="82">
        <v>1076133.6999999997</v>
      </c>
    </row>
    <row r="223" spans="1:8" ht="13.8" x14ac:dyDescent="0.25">
      <c r="A223" s="80">
        <v>219</v>
      </c>
      <c r="B223" s="81" t="s">
        <v>475</v>
      </c>
      <c r="C223" s="81" t="s">
        <v>1793</v>
      </c>
      <c r="D223" s="81" t="s">
        <v>453</v>
      </c>
      <c r="E223" s="81" t="s">
        <v>476</v>
      </c>
      <c r="F223" s="81" t="s">
        <v>477</v>
      </c>
      <c r="G223" s="81" t="s">
        <v>30</v>
      </c>
      <c r="H223" s="82">
        <v>375955.49999999994</v>
      </c>
    </row>
    <row r="224" spans="1:8" ht="13.8" x14ac:dyDescent="0.25">
      <c r="A224" s="80">
        <v>220</v>
      </c>
      <c r="B224" s="81" t="s">
        <v>478</v>
      </c>
      <c r="C224" s="81" t="s">
        <v>1794</v>
      </c>
      <c r="D224" s="81" t="s">
        <v>453</v>
      </c>
      <c r="E224" s="81" t="s">
        <v>381</v>
      </c>
      <c r="F224" s="81" t="s">
        <v>381</v>
      </c>
      <c r="G224" s="81" t="s">
        <v>30</v>
      </c>
      <c r="H224" s="82">
        <v>213186.42</v>
      </c>
    </row>
    <row r="225" spans="1:8" ht="13.8" x14ac:dyDescent="0.25">
      <c r="A225" s="80">
        <v>221</v>
      </c>
      <c r="B225" s="81" t="s">
        <v>479</v>
      </c>
      <c r="C225" s="81" t="s">
        <v>1795</v>
      </c>
      <c r="D225" s="81" t="s">
        <v>453</v>
      </c>
      <c r="E225" s="81" t="s">
        <v>480</v>
      </c>
      <c r="F225" s="81" t="s">
        <v>480</v>
      </c>
      <c r="G225" s="81" t="s">
        <v>30</v>
      </c>
      <c r="H225" s="82">
        <v>40660.200000000004</v>
      </c>
    </row>
    <row r="226" spans="1:8" ht="13.8" x14ac:dyDescent="0.25">
      <c r="A226" s="80">
        <v>222</v>
      </c>
      <c r="B226" s="81" t="s">
        <v>481</v>
      </c>
      <c r="C226" s="81" t="s">
        <v>1796</v>
      </c>
      <c r="D226" s="81" t="s">
        <v>453</v>
      </c>
      <c r="E226" s="81" t="s">
        <v>482</v>
      </c>
      <c r="F226" s="81" t="s">
        <v>482</v>
      </c>
      <c r="G226" s="81" t="s">
        <v>30</v>
      </c>
      <c r="H226" s="82">
        <v>120204.50000000003</v>
      </c>
    </row>
    <row r="227" spans="1:8" ht="13.8" x14ac:dyDescent="0.25">
      <c r="A227" s="80">
        <v>223</v>
      </c>
      <c r="B227" s="81" t="s">
        <v>483</v>
      </c>
      <c r="C227" s="81" t="s">
        <v>1797</v>
      </c>
      <c r="D227" s="81" t="s">
        <v>484</v>
      </c>
      <c r="E227" s="81" t="s">
        <v>484</v>
      </c>
      <c r="F227" s="81" t="s">
        <v>484</v>
      </c>
      <c r="G227" s="81" t="s">
        <v>9</v>
      </c>
      <c r="H227" s="82">
        <v>56859501.890000008</v>
      </c>
    </row>
    <row r="228" spans="1:8" ht="13.8" x14ac:dyDescent="0.25">
      <c r="A228" s="80">
        <v>224</v>
      </c>
      <c r="B228" s="81" t="s">
        <v>485</v>
      </c>
      <c r="C228" s="81" t="s">
        <v>1798</v>
      </c>
      <c r="D228" s="81" t="s">
        <v>484</v>
      </c>
      <c r="E228" s="81" t="s">
        <v>484</v>
      </c>
      <c r="F228" s="81" t="s">
        <v>486</v>
      </c>
      <c r="G228" s="81" t="s">
        <v>60</v>
      </c>
      <c r="H228" s="82">
        <v>6939398.6599999992</v>
      </c>
    </row>
    <row r="229" spans="1:8" ht="13.8" x14ac:dyDescent="0.25">
      <c r="A229" s="80">
        <v>225</v>
      </c>
      <c r="B229" s="81" t="s">
        <v>487</v>
      </c>
      <c r="C229" s="81" t="s">
        <v>1799</v>
      </c>
      <c r="D229" s="81" t="s">
        <v>484</v>
      </c>
      <c r="E229" s="81" t="s">
        <v>484</v>
      </c>
      <c r="F229" s="81" t="s">
        <v>488</v>
      </c>
      <c r="G229" s="81" t="s">
        <v>60</v>
      </c>
      <c r="H229" s="82">
        <v>5232008.6899999995</v>
      </c>
    </row>
    <row r="230" spans="1:8" ht="13.8" x14ac:dyDescent="0.25">
      <c r="A230" s="80">
        <v>226</v>
      </c>
      <c r="B230" s="81" t="s">
        <v>489</v>
      </c>
      <c r="C230" s="81" t="s">
        <v>1800</v>
      </c>
      <c r="D230" s="81" t="s">
        <v>484</v>
      </c>
      <c r="E230" s="81" t="s">
        <v>484</v>
      </c>
      <c r="F230" s="81" t="s">
        <v>490</v>
      </c>
      <c r="G230" s="81" t="s">
        <v>60</v>
      </c>
      <c r="H230" s="82">
        <v>3137377.75</v>
      </c>
    </row>
    <row r="231" spans="1:8" ht="13.8" x14ac:dyDescent="0.25">
      <c r="A231" s="80">
        <v>227</v>
      </c>
      <c r="B231" s="81" t="s">
        <v>491</v>
      </c>
      <c r="C231" s="81" t="s">
        <v>1801</v>
      </c>
      <c r="D231" s="81" t="s">
        <v>484</v>
      </c>
      <c r="E231" s="81" t="s">
        <v>484</v>
      </c>
      <c r="F231" s="81" t="s">
        <v>492</v>
      </c>
      <c r="G231" s="81" t="s">
        <v>60</v>
      </c>
      <c r="H231" s="82">
        <v>799946.62999999977</v>
      </c>
    </row>
    <row r="232" spans="1:8" ht="13.8" x14ac:dyDescent="0.25">
      <c r="A232" s="80">
        <v>228</v>
      </c>
      <c r="B232" s="81" t="s">
        <v>493</v>
      </c>
      <c r="C232" s="81" t="s">
        <v>1802</v>
      </c>
      <c r="D232" s="81" t="s">
        <v>484</v>
      </c>
      <c r="E232" s="81" t="s">
        <v>484</v>
      </c>
      <c r="F232" s="81" t="s">
        <v>494</v>
      </c>
      <c r="G232" s="81" t="s">
        <v>60</v>
      </c>
      <c r="H232" s="82">
        <v>14854536.239999998</v>
      </c>
    </row>
    <row r="233" spans="1:8" ht="13.8" x14ac:dyDescent="0.25">
      <c r="A233" s="80">
        <v>229</v>
      </c>
      <c r="B233" s="81" t="s">
        <v>495</v>
      </c>
      <c r="C233" s="81" t="s">
        <v>1803</v>
      </c>
      <c r="D233" s="81" t="s">
        <v>484</v>
      </c>
      <c r="E233" s="81" t="s">
        <v>484</v>
      </c>
      <c r="F233" s="81" t="s">
        <v>496</v>
      </c>
      <c r="G233" s="81" t="s">
        <v>60</v>
      </c>
      <c r="H233" s="82">
        <v>555839.42999999993</v>
      </c>
    </row>
    <row r="234" spans="1:8" ht="13.8" x14ac:dyDescent="0.25">
      <c r="A234" s="80">
        <v>230</v>
      </c>
      <c r="B234" s="81" t="s">
        <v>497</v>
      </c>
      <c r="C234" s="81" t="s">
        <v>1804</v>
      </c>
      <c r="D234" s="81" t="s">
        <v>498</v>
      </c>
      <c r="E234" s="81" t="s">
        <v>498</v>
      </c>
      <c r="F234" s="81" t="s">
        <v>498</v>
      </c>
      <c r="G234" s="81" t="s">
        <v>9</v>
      </c>
      <c r="H234" s="82">
        <v>13081440.82</v>
      </c>
    </row>
    <row r="235" spans="1:8" ht="13.8" x14ac:dyDescent="0.25">
      <c r="A235" s="80">
        <v>231</v>
      </c>
      <c r="B235" s="81" t="s">
        <v>499</v>
      </c>
      <c r="C235" s="81" t="s">
        <v>1805</v>
      </c>
      <c r="D235" s="81" t="s">
        <v>498</v>
      </c>
      <c r="E235" s="81" t="s">
        <v>498</v>
      </c>
      <c r="F235" s="81" t="s">
        <v>180</v>
      </c>
      <c r="G235" s="81" t="s">
        <v>60</v>
      </c>
      <c r="H235" s="82">
        <v>4707741.2600000007</v>
      </c>
    </row>
    <row r="236" spans="1:8" ht="13.8" x14ac:dyDescent="0.25">
      <c r="A236" s="80">
        <v>232</v>
      </c>
      <c r="B236" s="81" t="s">
        <v>500</v>
      </c>
      <c r="C236" s="81" t="s">
        <v>1806</v>
      </c>
      <c r="D236" s="81" t="s">
        <v>498</v>
      </c>
      <c r="E236" s="81" t="s">
        <v>498</v>
      </c>
      <c r="F236" s="81" t="s">
        <v>501</v>
      </c>
      <c r="G236" s="81" t="s">
        <v>60</v>
      </c>
      <c r="H236" s="82">
        <v>7408262.9500000011</v>
      </c>
    </row>
    <row r="237" spans="1:8" ht="13.8" x14ac:dyDescent="0.25">
      <c r="A237" s="80">
        <v>233</v>
      </c>
      <c r="B237" s="81" t="s">
        <v>502</v>
      </c>
      <c r="C237" s="81" t="s">
        <v>1807</v>
      </c>
      <c r="D237" s="81" t="s">
        <v>498</v>
      </c>
      <c r="E237" s="81" t="s">
        <v>498</v>
      </c>
      <c r="F237" s="81" t="s">
        <v>503</v>
      </c>
      <c r="G237" s="81" t="s">
        <v>60</v>
      </c>
      <c r="H237" s="82">
        <v>4778976.17</v>
      </c>
    </row>
    <row r="238" spans="1:8" ht="13.8" x14ac:dyDescent="0.25">
      <c r="A238" s="80">
        <v>234</v>
      </c>
      <c r="B238" s="81" t="s">
        <v>504</v>
      </c>
      <c r="C238" s="81" t="s">
        <v>1808</v>
      </c>
      <c r="D238" s="81" t="s">
        <v>498</v>
      </c>
      <c r="E238" s="81" t="s">
        <v>498</v>
      </c>
      <c r="F238" s="81" t="s">
        <v>505</v>
      </c>
      <c r="G238" s="81" t="s">
        <v>60</v>
      </c>
      <c r="H238" s="82">
        <v>10123593.469999999</v>
      </c>
    </row>
    <row r="239" spans="1:8" ht="13.8" x14ac:dyDescent="0.25">
      <c r="A239" s="80">
        <v>235</v>
      </c>
      <c r="B239" s="81" t="s">
        <v>506</v>
      </c>
      <c r="C239" s="81" t="s">
        <v>1809</v>
      </c>
      <c r="D239" s="81" t="s">
        <v>498</v>
      </c>
      <c r="E239" s="81" t="s">
        <v>507</v>
      </c>
      <c r="F239" s="81" t="s">
        <v>507</v>
      </c>
      <c r="G239" s="81" t="s">
        <v>30</v>
      </c>
      <c r="H239" s="82">
        <v>37874.280000000006</v>
      </c>
    </row>
    <row r="240" spans="1:8" ht="13.8" x14ac:dyDescent="0.25">
      <c r="A240" s="80">
        <v>236</v>
      </c>
      <c r="B240" s="81" t="s">
        <v>508</v>
      </c>
      <c r="C240" s="81" t="s">
        <v>1810</v>
      </c>
      <c r="D240" s="81" t="s">
        <v>498</v>
      </c>
      <c r="E240" s="81" t="s">
        <v>507</v>
      </c>
      <c r="F240" s="81" t="s">
        <v>509</v>
      </c>
      <c r="G240" s="81" t="s">
        <v>12</v>
      </c>
      <c r="H240" s="82">
        <v>16366.7</v>
      </c>
    </row>
    <row r="241" spans="1:8" ht="13.8" x14ac:dyDescent="0.25">
      <c r="A241" s="80">
        <v>237</v>
      </c>
      <c r="B241" s="81" t="s">
        <v>510</v>
      </c>
      <c r="C241" s="81" t="s">
        <v>1811</v>
      </c>
      <c r="D241" s="81" t="s">
        <v>498</v>
      </c>
      <c r="E241" s="81" t="s">
        <v>511</v>
      </c>
      <c r="F241" s="81" t="s">
        <v>511</v>
      </c>
      <c r="G241" s="81" t="s">
        <v>30</v>
      </c>
      <c r="H241" s="82">
        <v>505441.4</v>
      </c>
    </row>
    <row r="242" spans="1:8" ht="13.8" x14ac:dyDescent="0.25">
      <c r="A242" s="80">
        <v>238</v>
      </c>
      <c r="B242" s="81" t="s">
        <v>512</v>
      </c>
      <c r="C242" s="81" t="s">
        <v>1812</v>
      </c>
      <c r="D242" s="81" t="s">
        <v>498</v>
      </c>
      <c r="E242" s="81" t="s">
        <v>513</v>
      </c>
      <c r="F242" s="81" t="s">
        <v>513</v>
      </c>
      <c r="G242" s="81" t="s">
        <v>30</v>
      </c>
      <c r="H242" s="82">
        <v>570838.12</v>
      </c>
    </row>
    <row r="243" spans="1:8" ht="13.8" x14ac:dyDescent="0.25">
      <c r="A243" s="80">
        <v>239</v>
      </c>
      <c r="B243" s="81" t="s">
        <v>514</v>
      </c>
      <c r="C243" s="81" t="s">
        <v>1813</v>
      </c>
      <c r="D243" s="81" t="s">
        <v>498</v>
      </c>
      <c r="E243" s="81" t="s">
        <v>513</v>
      </c>
      <c r="F243" s="81" t="s">
        <v>515</v>
      </c>
      <c r="G243" s="81" t="s">
        <v>12</v>
      </c>
      <c r="H243" s="82">
        <v>14912</v>
      </c>
    </row>
    <row r="244" spans="1:8" ht="13.8" x14ac:dyDescent="0.25">
      <c r="A244" s="80">
        <v>240</v>
      </c>
      <c r="B244" s="81" t="s">
        <v>516</v>
      </c>
      <c r="C244" s="81" t="s">
        <v>1814</v>
      </c>
      <c r="D244" s="81" t="s">
        <v>498</v>
      </c>
      <c r="E244" s="81" t="s">
        <v>517</v>
      </c>
      <c r="F244" s="81" t="s">
        <v>518</v>
      </c>
      <c r="G244" s="81" t="s">
        <v>30</v>
      </c>
      <c r="H244" s="82">
        <v>94164.95</v>
      </c>
    </row>
    <row r="245" spans="1:8" ht="13.8" x14ac:dyDescent="0.25">
      <c r="A245" s="80">
        <v>241</v>
      </c>
      <c r="B245" s="81" t="s">
        <v>519</v>
      </c>
      <c r="C245" s="81" t="s">
        <v>1815</v>
      </c>
      <c r="D245" s="81" t="s">
        <v>498</v>
      </c>
      <c r="E245" s="81" t="s">
        <v>520</v>
      </c>
      <c r="F245" s="81" t="s">
        <v>521</v>
      </c>
      <c r="G245" s="81" t="s">
        <v>9</v>
      </c>
      <c r="H245" s="82">
        <v>789269.88</v>
      </c>
    </row>
    <row r="246" spans="1:8" ht="13.8" x14ac:dyDescent="0.25">
      <c r="A246" s="80">
        <v>242</v>
      </c>
      <c r="B246" s="81" t="s">
        <v>522</v>
      </c>
      <c r="C246" s="81" t="s">
        <v>1816</v>
      </c>
      <c r="D246" s="81" t="s">
        <v>498</v>
      </c>
      <c r="E246" s="81" t="s">
        <v>523</v>
      </c>
      <c r="F246" s="81" t="s">
        <v>524</v>
      </c>
      <c r="G246" s="81" t="s">
        <v>30</v>
      </c>
      <c r="H246" s="82">
        <v>393166.3</v>
      </c>
    </row>
    <row r="247" spans="1:8" ht="13.8" x14ac:dyDescent="0.25">
      <c r="A247" s="80">
        <v>243</v>
      </c>
      <c r="B247" s="81" t="s">
        <v>525</v>
      </c>
      <c r="C247" s="81" t="s">
        <v>1817</v>
      </c>
      <c r="D247" s="81" t="s">
        <v>498</v>
      </c>
      <c r="E247" s="81" t="s">
        <v>526</v>
      </c>
      <c r="F247" s="81" t="s">
        <v>526</v>
      </c>
      <c r="G247" s="81" t="s">
        <v>9</v>
      </c>
      <c r="H247" s="82">
        <v>1391996.4500000002</v>
      </c>
    </row>
    <row r="248" spans="1:8" ht="13.8" x14ac:dyDescent="0.25">
      <c r="A248" s="80">
        <v>244</v>
      </c>
      <c r="B248" s="81" t="s">
        <v>527</v>
      </c>
      <c r="C248" s="81" t="s">
        <v>1818</v>
      </c>
      <c r="D248" s="81" t="s">
        <v>498</v>
      </c>
      <c r="E248" s="81" t="s">
        <v>528</v>
      </c>
      <c r="F248" s="81" t="s">
        <v>529</v>
      </c>
      <c r="G248" s="81" t="s">
        <v>9</v>
      </c>
      <c r="H248" s="82">
        <v>1432188.33</v>
      </c>
    </row>
    <row r="249" spans="1:8" ht="13.8" x14ac:dyDescent="0.25">
      <c r="A249" s="80">
        <v>245</v>
      </c>
      <c r="B249" s="81" t="s">
        <v>530</v>
      </c>
      <c r="C249" s="81" t="s">
        <v>1819</v>
      </c>
      <c r="D249" s="81" t="s">
        <v>498</v>
      </c>
      <c r="E249" s="81" t="s">
        <v>528</v>
      </c>
      <c r="F249" s="81" t="s">
        <v>531</v>
      </c>
      <c r="G249" s="81" t="s">
        <v>12</v>
      </c>
      <c r="H249" s="82">
        <v>298011.40999999986</v>
      </c>
    </row>
    <row r="250" spans="1:8" ht="13.8" x14ac:dyDescent="0.25">
      <c r="A250" s="80">
        <v>246</v>
      </c>
      <c r="B250" s="81" t="s">
        <v>532</v>
      </c>
      <c r="C250" s="81" t="s">
        <v>1820</v>
      </c>
      <c r="D250" s="81" t="s">
        <v>498</v>
      </c>
      <c r="E250" s="81" t="s">
        <v>533</v>
      </c>
      <c r="F250" s="81" t="s">
        <v>533</v>
      </c>
      <c r="G250" s="81" t="s">
        <v>30</v>
      </c>
      <c r="H250" s="82">
        <v>21647.909999999996</v>
      </c>
    </row>
    <row r="251" spans="1:8" ht="13.8" x14ac:dyDescent="0.25">
      <c r="A251" s="80">
        <v>247</v>
      </c>
      <c r="B251" s="81" t="s">
        <v>534</v>
      </c>
      <c r="C251" s="81" t="s">
        <v>1821</v>
      </c>
      <c r="D251" s="81" t="s">
        <v>498</v>
      </c>
      <c r="E251" s="81" t="s">
        <v>533</v>
      </c>
      <c r="F251" s="81" t="s">
        <v>535</v>
      </c>
      <c r="G251" s="81" t="s">
        <v>12</v>
      </c>
      <c r="H251" s="82">
        <v>850.7</v>
      </c>
    </row>
    <row r="252" spans="1:8" ht="13.8" x14ac:dyDescent="0.25">
      <c r="A252" s="80">
        <v>248</v>
      </c>
      <c r="B252" s="81" t="s">
        <v>536</v>
      </c>
      <c r="C252" s="81" t="s">
        <v>1822</v>
      </c>
      <c r="D252" s="81" t="s">
        <v>498</v>
      </c>
      <c r="E252" s="81" t="s">
        <v>533</v>
      </c>
      <c r="F252" s="81" t="s">
        <v>537</v>
      </c>
      <c r="G252" s="81" t="s">
        <v>12</v>
      </c>
      <c r="H252" s="82">
        <v>1494.1100000000001</v>
      </c>
    </row>
    <row r="253" spans="1:8" ht="13.8" x14ac:dyDescent="0.25">
      <c r="A253" s="80">
        <v>249</v>
      </c>
      <c r="B253" s="81" t="s">
        <v>538</v>
      </c>
      <c r="C253" s="81" t="s">
        <v>1823</v>
      </c>
      <c r="D253" s="81" t="s">
        <v>498</v>
      </c>
      <c r="E253" s="81" t="s">
        <v>539</v>
      </c>
      <c r="F253" s="81" t="s">
        <v>539</v>
      </c>
      <c r="G253" s="81" t="s">
        <v>30</v>
      </c>
      <c r="H253" s="82">
        <v>41689.589999999997</v>
      </c>
    </row>
    <row r="254" spans="1:8" ht="13.8" x14ac:dyDescent="0.25">
      <c r="A254" s="80">
        <v>250</v>
      </c>
      <c r="B254" s="81" t="s">
        <v>540</v>
      </c>
      <c r="C254" s="81" t="s">
        <v>1824</v>
      </c>
      <c r="D254" s="81" t="s">
        <v>498</v>
      </c>
      <c r="E254" s="81" t="s">
        <v>541</v>
      </c>
      <c r="F254" s="81" t="s">
        <v>542</v>
      </c>
      <c r="G254" s="81" t="s">
        <v>30</v>
      </c>
      <c r="H254" s="82">
        <v>106323.04999999999</v>
      </c>
    </row>
    <row r="255" spans="1:8" ht="13.8" x14ac:dyDescent="0.25">
      <c r="A255" s="80">
        <v>251</v>
      </c>
      <c r="B255" s="81" t="s">
        <v>543</v>
      </c>
      <c r="C255" s="81" t="s">
        <v>1825</v>
      </c>
      <c r="D255" s="81" t="s">
        <v>498</v>
      </c>
      <c r="E255" s="81" t="s">
        <v>541</v>
      </c>
      <c r="F255" s="81" t="s">
        <v>544</v>
      </c>
      <c r="G255" s="81" t="s">
        <v>12</v>
      </c>
      <c r="H255" s="82">
        <v>133798.6</v>
      </c>
    </row>
    <row r="256" spans="1:8" ht="13.8" x14ac:dyDescent="0.25">
      <c r="A256" s="80">
        <v>252</v>
      </c>
      <c r="B256" s="81" t="s">
        <v>545</v>
      </c>
      <c r="C256" s="81" t="s">
        <v>1826</v>
      </c>
      <c r="D256" s="81" t="s">
        <v>498</v>
      </c>
      <c r="E256" s="81" t="s">
        <v>541</v>
      </c>
      <c r="F256" s="81" t="s">
        <v>546</v>
      </c>
      <c r="G256" s="81" t="s">
        <v>12</v>
      </c>
      <c r="H256" s="82">
        <v>197150.69999999998</v>
      </c>
    </row>
    <row r="257" spans="1:8" ht="13.8" x14ac:dyDescent="0.25">
      <c r="A257" s="80">
        <v>253</v>
      </c>
      <c r="B257" s="81" t="s">
        <v>547</v>
      </c>
      <c r="C257" s="81" t="s">
        <v>1827</v>
      </c>
      <c r="D257" s="81" t="s">
        <v>498</v>
      </c>
      <c r="E257" s="81" t="s">
        <v>541</v>
      </c>
      <c r="F257" s="81" t="s">
        <v>548</v>
      </c>
      <c r="G257" s="81" t="s">
        <v>12</v>
      </c>
      <c r="H257" s="82">
        <v>76313.72</v>
      </c>
    </row>
    <row r="258" spans="1:8" ht="13.8" x14ac:dyDescent="0.25">
      <c r="A258" s="80">
        <v>254</v>
      </c>
      <c r="B258" s="81" t="s">
        <v>549</v>
      </c>
      <c r="C258" s="81" t="s">
        <v>1828</v>
      </c>
      <c r="D258" s="81" t="s">
        <v>498</v>
      </c>
      <c r="E258" s="81" t="s">
        <v>541</v>
      </c>
      <c r="F258" s="81" t="s">
        <v>192</v>
      </c>
      <c r="G258" s="81" t="s">
        <v>12</v>
      </c>
      <c r="H258" s="82">
        <v>445011.05000000005</v>
      </c>
    </row>
    <row r="259" spans="1:8" ht="13.8" x14ac:dyDescent="0.25">
      <c r="A259" s="80">
        <v>255</v>
      </c>
      <c r="B259" s="81" t="s">
        <v>550</v>
      </c>
      <c r="C259" s="81" t="s">
        <v>1829</v>
      </c>
      <c r="D259" s="81" t="s">
        <v>498</v>
      </c>
      <c r="E259" s="81" t="s">
        <v>551</v>
      </c>
      <c r="F259" s="81" t="s">
        <v>551</v>
      </c>
      <c r="G259" s="81" t="s">
        <v>30</v>
      </c>
      <c r="H259" s="82">
        <v>1581477.6199999996</v>
      </c>
    </row>
    <row r="260" spans="1:8" ht="13.8" x14ac:dyDescent="0.25">
      <c r="A260" s="80">
        <v>256</v>
      </c>
      <c r="B260" s="81" t="s">
        <v>552</v>
      </c>
      <c r="C260" s="81" t="s">
        <v>1830</v>
      </c>
      <c r="D260" s="81" t="s">
        <v>498</v>
      </c>
      <c r="E260" s="81" t="s">
        <v>551</v>
      </c>
      <c r="F260" s="81" t="s">
        <v>553</v>
      </c>
      <c r="G260" s="81" t="s">
        <v>12</v>
      </c>
      <c r="H260" s="82">
        <v>362304.42000000004</v>
      </c>
    </row>
    <row r="261" spans="1:8" ht="13.8" x14ac:dyDescent="0.25">
      <c r="A261" s="80">
        <v>257</v>
      </c>
      <c r="B261" s="81" t="s">
        <v>554</v>
      </c>
      <c r="C261" s="81" t="s">
        <v>1831</v>
      </c>
      <c r="D261" s="81" t="s">
        <v>498</v>
      </c>
      <c r="E261" s="81" t="s">
        <v>551</v>
      </c>
      <c r="F261" s="81" t="s">
        <v>555</v>
      </c>
      <c r="G261" s="81" t="s">
        <v>12</v>
      </c>
      <c r="H261" s="82">
        <v>132267.09999999998</v>
      </c>
    </row>
    <row r="262" spans="1:8" ht="13.8" x14ac:dyDescent="0.25">
      <c r="A262" s="80">
        <v>258</v>
      </c>
      <c r="B262" s="81" t="s">
        <v>556</v>
      </c>
      <c r="C262" s="81" t="s">
        <v>1832</v>
      </c>
      <c r="D262" s="81" t="s">
        <v>557</v>
      </c>
      <c r="E262" s="81" t="s">
        <v>557</v>
      </c>
      <c r="F262" s="81" t="s">
        <v>557</v>
      </c>
      <c r="G262" s="81" t="s">
        <v>9</v>
      </c>
      <c r="H262" s="82">
        <v>1716842.81</v>
      </c>
    </row>
    <row r="263" spans="1:8" ht="13.8" x14ac:dyDescent="0.25">
      <c r="A263" s="80">
        <v>259</v>
      </c>
      <c r="B263" s="81" t="s">
        <v>558</v>
      </c>
      <c r="C263" s="81" t="s">
        <v>1833</v>
      </c>
      <c r="D263" s="81" t="s">
        <v>557</v>
      </c>
      <c r="E263" s="81" t="s">
        <v>557</v>
      </c>
      <c r="F263" s="81" t="s">
        <v>559</v>
      </c>
      <c r="G263" s="81" t="s">
        <v>12</v>
      </c>
      <c r="H263" s="82">
        <v>0</v>
      </c>
    </row>
    <row r="264" spans="1:8" ht="13.8" x14ac:dyDescent="0.25">
      <c r="A264" s="80">
        <v>260</v>
      </c>
      <c r="B264" s="81" t="s">
        <v>560</v>
      </c>
      <c r="C264" s="81" t="s">
        <v>1834</v>
      </c>
      <c r="D264" s="81" t="s">
        <v>557</v>
      </c>
      <c r="E264" s="81" t="s">
        <v>557</v>
      </c>
      <c r="F264" s="81" t="s">
        <v>561</v>
      </c>
      <c r="G264" s="81" t="s">
        <v>12</v>
      </c>
      <c r="H264" s="82">
        <v>3514.5</v>
      </c>
    </row>
    <row r="265" spans="1:8" ht="13.8" x14ac:dyDescent="0.25">
      <c r="A265" s="80">
        <v>261</v>
      </c>
      <c r="B265" s="81" t="s">
        <v>562</v>
      </c>
      <c r="C265" s="81" t="s">
        <v>1835</v>
      </c>
      <c r="D265" s="81" t="s">
        <v>557</v>
      </c>
      <c r="E265" s="81" t="s">
        <v>557</v>
      </c>
      <c r="F265" s="81" t="s">
        <v>275</v>
      </c>
      <c r="G265" s="81" t="s">
        <v>12</v>
      </c>
      <c r="H265" s="82">
        <v>1174.3800000000001</v>
      </c>
    </row>
    <row r="266" spans="1:8" ht="13.8" x14ac:dyDescent="0.25">
      <c r="A266" s="80">
        <v>262</v>
      </c>
      <c r="B266" s="81" t="s">
        <v>563</v>
      </c>
      <c r="C266" s="81" t="s">
        <v>1836</v>
      </c>
      <c r="D266" s="81" t="s">
        <v>557</v>
      </c>
      <c r="E266" s="81" t="s">
        <v>557</v>
      </c>
      <c r="F266" s="81" t="s">
        <v>564</v>
      </c>
      <c r="G266" s="81" t="s">
        <v>60</v>
      </c>
      <c r="H266" s="82">
        <v>451201.13</v>
      </c>
    </row>
    <row r="267" spans="1:8" ht="13.8" x14ac:dyDescent="0.25">
      <c r="A267" s="80">
        <v>263</v>
      </c>
      <c r="B267" s="81" t="s">
        <v>565</v>
      </c>
      <c r="C267" s="81" t="s">
        <v>1837</v>
      </c>
      <c r="D267" s="81" t="s">
        <v>557</v>
      </c>
      <c r="E267" s="81" t="s">
        <v>566</v>
      </c>
      <c r="F267" s="81" t="s">
        <v>566</v>
      </c>
      <c r="G267" s="81" t="s">
        <v>30</v>
      </c>
      <c r="H267" s="82">
        <v>179517.94</v>
      </c>
    </row>
    <row r="268" spans="1:8" ht="13.8" x14ac:dyDescent="0.25">
      <c r="A268" s="80">
        <v>264</v>
      </c>
      <c r="B268" s="81" t="s">
        <v>567</v>
      </c>
      <c r="C268" s="81" t="s">
        <v>1838</v>
      </c>
      <c r="D268" s="81" t="s">
        <v>557</v>
      </c>
      <c r="E268" s="81" t="s">
        <v>568</v>
      </c>
      <c r="F268" s="81" t="s">
        <v>569</v>
      </c>
      <c r="G268" s="81" t="s">
        <v>30</v>
      </c>
      <c r="H268" s="82">
        <v>444589.63999999996</v>
      </c>
    </row>
    <row r="269" spans="1:8" ht="13.8" x14ac:dyDescent="0.25">
      <c r="A269" s="80">
        <v>265</v>
      </c>
      <c r="B269" s="81" t="s">
        <v>570</v>
      </c>
      <c r="C269" s="81" t="s">
        <v>1839</v>
      </c>
      <c r="D269" s="81" t="s">
        <v>557</v>
      </c>
      <c r="E269" s="81" t="s">
        <v>568</v>
      </c>
      <c r="F269" s="81" t="s">
        <v>571</v>
      </c>
      <c r="G269" s="81" t="s">
        <v>12</v>
      </c>
      <c r="H269" s="82">
        <v>9278.2200000000012</v>
      </c>
    </row>
    <row r="270" spans="1:8" ht="13.8" x14ac:dyDescent="0.25">
      <c r="A270" s="80">
        <v>266</v>
      </c>
      <c r="B270" s="81" t="s">
        <v>572</v>
      </c>
      <c r="C270" s="81" t="s">
        <v>1840</v>
      </c>
      <c r="D270" s="81" t="s">
        <v>557</v>
      </c>
      <c r="E270" s="81" t="s">
        <v>568</v>
      </c>
      <c r="F270" s="81" t="s">
        <v>573</v>
      </c>
      <c r="G270" s="81" t="s">
        <v>12</v>
      </c>
      <c r="H270" s="82">
        <v>4547.6099999999997</v>
      </c>
    </row>
    <row r="271" spans="1:8" ht="13.8" x14ac:dyDescent="0.25">
      <c r="A271" s="80">
        <v>267</v>
      </c>
      <c r="B271" s="81" t="s">
        <v>574</v>
      </c>
      <c r="C271" s="81" t="s">
        <v>1841</v>
      </c>
      <c r="D271" s="81" t="s">
        <v>557</v>
      </c>
      <c r="E271" s="81" t="s">
        <v>575</v>
      </c>
      <c r="F271" s="81" t="s">
        <v>575</v>
      </c>
      <c r="G271" s="81" t="s">
        <v>30</v>
      </c>
      <c r="H271" s="82">
        <v>16663.540000000005</v>
      </c>
    </row>
    <row r="272" spans="1:8" ht="13.8" x14ac:dyDescent="0.25">
      <c r="A272" s="80">
        <v>268</v>
      </c>
      <c r="B272" s="81" t="s">
        <v>576</v>
      </c>
      <c r="C272" s="81" t="s">
        <v>1842</v>
      </c>
      <c r="D272" s="81" t="s">
        <v>557</v>
      </c>
      <c r="E272" s="81" t="s">
        <v>577</v>
      </c>
      <c r="F272" s="81" t="s">
        <v>577</v>
      </c>
      <c r="G272" s="81" t="s">
        <v>30</v>
      </c>
      <c r="H272" s="82">
        <v>155588.66999999998</v>
      </c>
    </row>
    <row r="273" spans="1:8" ht="13.8" x14ac:dyDescent="0.25">
      <c r="A273" s="80">
        <v>269</v>
      </c>
      <c r="B273" s="81" t="s">
        <v>578</v>
      </c>
      <c r="C273" s="81" t="s">
        <v>1843</v>
      </c>
      <c r="D273" s="81" t="s">
        <v>557</v>
      </c>
      <c r="E273" s="81" t="s">
        <v>579</v>
      </c>
      <c r="F273" s="81" t="s">
        <v>579</v>
      </c>
      <c r="G273" s="81" t="s">
        <v>30</v>
      </c>
      <c r="H273" s="82">
        <v>57817.000000000007</v>
      </c>
    </row>
    <row r="274" spans="1:8" ht="13.8" x14ac:dyDescent="0.25">
      <c r="A274" s="80">
        <v>270</v>
      </c>
      <c r="B274" s="81" t="s">
        <v>580</v>
      </c>
      <c r="C274" s="81" t="s">
        <v>1844</v>
      </c>
      <c r="D274" s="81" t="s">
        <v>557</v>
      </c>
      <c r="E274" s="81" t="s">
        <v>579</v>
      </c>
      <c r="F274" s="81" t="s">
        <v>581</v>
      </c>
      <c r="G274" s="81" t="s">
        <v>12</v>
      </c>
      <c r="H274" s="82">
        <v>2829.1299999999997</v>
      </c>
    </row>
    <row r="275" spans="1:8" ht="13.8" x14ac:dyDescent="0.25">
      <c r="A275" s="80">
        <v>271</v>
      </c>
      <c r="B275" s="81" t="s">
        <v>582</v>
      </c>
      <c r="C275" s="81" t="s">
        <v>1845</v>
      </c>
      <c r="D275" s="81" t="s">
        <v>557</v>
      </c>
      <c r="E275" s="81" t="s">
        <v>583</v>
      </c>
      <c r="F275" s="81" t="s">
        <v>584</v>
      </c>
      <c r="G275" s="81" t="s">
        <v>30</v>
      </c>
      <c r="H275" s="82">
        <v>436144.32</v>
      </c>
    </row>
    <row r="276" spans="1:8" ht="13.8" x14ac:dyDescent="0.25">
      <c r="A276" s="80">
        <v>272</v>
      </c>
      <c r="B276" s="81" t="s">
        <v>585</v>
      </c>
      <c r="C276" s="81" t="s">
        <v>1846</v>
      </c>
      <c r="D276" s="81" t="s">
        <v>557</v>
      </c>
      <c r="E276" s="81" t="s">
        <v>583</v>
      </c>
      <c r="F276" s="81" t="s">
        <v>586</v>
      </c>
      <c r="G276" s="81" t="s">
        <v>12</v>
      </c>
      <c r="H276" s="82">
        <v>20944.939999999995</v>
      </c>
    </row>
    <row r="277" spans="1:8" ht="13.8" x14ac:dyDescent="0.25">
      <c r="A277" s="80">
        <v>273</v>
      </c>
      <c r="B277" s="81" t="s">
        <v>587</v>
      </c>
      <c r="C277" s="81" t="s">
        <v>1847</v>
      </c>
      <c r="D277" s="81" t="s">
        <v>557</v>
      </c>
      <c r="E277" s="81" t="s">
        <v>583</v>
      </c>
      <c r="F277" s="81" t="s">
        <v>588</v>
      </c>
      <c r="G277" s="81" t="s">
        <v>12</v>
      </c>
      <c r="H277" s="82">
        <v>3150</v>
      </c>
    </row>
    <row r="278" spans="1:8" ht="13.8" x14ac:dyDescent="0.25">
      <c r="A278" s="80">
        <v>274</v>
      </c>
      <c r="B278" s="81" t="s">
        <v>589</v>
      </c>
      <c r="C278" s="81" t="s">
        <v>1848</v>
      </c>
      <c r="D278" s="81" t="s">
        <v>590</v>
      </c>
      <c r="E278" s="81" t="s">
        <v>590</v>
      </c>
      <c r="F278" s="81" t="s">
        <v>590</v>
      </c>
      <c r="G278" s="81" t="s">
        <v>9</v>
      </c>
      <c r="H278" s="82">
        <v>5571238.7599999998</v>
      </c>
    </row>
    <row r="279" spans="1:8" ht="13.8" x14ac:dyDescent="0.25">
      <c r="A279" s="80">
        <v>275</v>
      </c>
      <c r="B279" s="81" t="s">
        <v>591</v>
      </c>
      <c r="C279" s="81" t="s">
        <v>1849</v>
      </c>
      <c r="D279" s="81" t="s">
        <v>590</v>
      </c>
      <c r="E279" s="81" t="s">
        <v>590</v>
      </c>
      <c r="F279" s="81" t="s">
        <v>592</v>
      </c>
      <c r="G279" s="81" t="s">
        <v>60</v>
      </c>
      <c r="H279" s="82">
        <v>2228741.0300000003</v>
      </c>
    </row>
    <row r="280" spans="1:8" ht="13.8" x14ac:dyDescent="0.25">
      <c r="A280" s="80">
        <v>276</v>
      </c>
      <c r="B280" s="81" t="s">
        <v>593</v>
      </c>
      <c r="C280" s="81" t="s">
        <v>1850</v>
      </c>
      <c r="D280" s="81" t="s">
        <v>590</v>
      </c>
      <c r="E280" s="81" t="s">
        <v>590</v>
      </c>
      <c r="F280" s="81" t="s">
        <v>594</v>
      </c>
      <c r="G280" s="81" t="s">
        <v>60</v>
      </c>
      <c r="H280" s="82">
        <v>2191443.9500000002</v>
      </c>
    </row>
    <row r="281" spans="1:8" ht="13.8" x14ac:dyDescent="0.25">
      <c r="A281" s="80">
        <v>277</v>
      </c>
      <c r="B281" s="81" t="s">
        <v>595</v>
      </c>
      <c r="C281" s="81" t="s">
        <v>1851</v>
      </c>
      <c r="D281" s="81" t="s">
        <v>590</v>
      </c>
      <c r="E281" s="81" t="s">
        <v>596</v>
      </c>
      <c r="F281" s="81" t="s">
        <v>596</v>
      </c>
      <c r="G281" s="81" t="s">
        <v>30</v>
      </c>
      <c r="H281" s="82">
        <v>192069.36</v>
      </c>
    </row>
    <row r="282" spans="1:8" ht="13.8" x14ac:dyDescent="0.25">
      <c r="A282" s="80">
        <v>278</v>
      </c>
      <c r="B282" s="81" t="s">
        <v>597</v>
      </c>
      <c r="C282" s="81" t="s">
        <v>1852</v>
      </c>
      <c r="D282" s="81" t="s">
        <v>590</v>
      </c>
      <c r="E282" s="81" t="s">
        <v>598</v>
      </c>
      <c r="F282" s="81" t="s">
        <v>353</v>
      </c>
      <c r="G282" s="81" t="s">
        <v>30</v>
      </c>
      <c r="H282" s="82">
        <v>112316.09999999999</v>
      </c>
    </row>
    <row r="283" spans="1:8" ht="13.8" x14ac:dyDescent="0.25">
      <c r="A283" s="80">
        <v>279</v>
      </c>
      <c r="B283" s="81" t="s">
        <v>599</v>
      </c>
      <c r="C283" s="81" t="s">
        <v>1853</v>
      </c>
      <c r="D283" s="81" t="s">
        <v>590</v>
      </c>
      <c r="E283" s="81" t="s">
        <v>600</v>
      </c>
      <c r="F283" s="81" t="s">
        <v>600</v>
      </c>
      <c r="G283" s="81" t="s">
        <v>30</v>
      </c>
      <c r="H283" s="82">
        <v>38553.270000000004</v>
      </c>
    </row>
    <row r="284" spans="1:8" ht="13.8" x14ac:dyDescent="0.25">
      <c r="A284" s="80">
        <v>280</v>
      </c>
      <c r="B284" s="81" t="s">
        <v>601</v>
      </c>
      <c r="C284" s="81" t="s">
        <v>1854</v>
      </c>
      <c r="D284" s="81" t="s">
        <v>590</v>
      </c>
      <c r="E284" s="81" t="s">
        <v>602</v>
      </c>
      <c r="F284" s="81" t="s">
        <v>603</v>
      </c>
      <c r="G284" s="81" t="s">
        <v>30</v>
      </c>
      <c r="H284" s="82">
        <v>370528.33999999997</v>
      </c>
    </row>
    <row r="285" spans="1:8" ht="13.8" x14ac:dyDescent="0.25">
      <c r="A285" s="80">
        <v>281</v>
      </c>
      <c r="B285" s="81" t="s">
        <v>604</v>
      </c>
      <c r="C285" s="81" t="s">
        <v>1855</v>
      </c>
      <c r="D285" s="81" t="s">
        <v>590</v>
      </c>
      <c r="E285" s="81" t="s">
        <v>602</v>
      </c>
      <c r="F285" s="81" t="s">
        <v>605</v>
      </c>
      <c r="G285" s="81" t="s">
        <v>12</v>
      </c>
      <c r="H285" s="82">
        <v>1200</v>
      </c>
    </row>
    <row r="286" spans="1:8" ht="13.8" x14ac:dyDescent="0.25">
      <c r="A286" s="80">
        <v>282</v>
      </c>
      <c r="B286" s="81" t="s">
        <v>606</v>
      </c>
      <c r="C286" s="81" t="s">
        <v>1856</v>
      </c>
      <c r="D286" s="81" t="s">
        <v>590</v>
      </c>
      <c r="E286" s="81" t="s">
        <v>607</v>
      </c>
      <c r="F286" s="81" t="s">
        <v>608</v>
      </c>
      <c r="G286" s="81" t="s">
        <v>9</v>
      </c>
      <c r="H286" s="82">
        <v>2107271.98</v>
      </c>
    </row>
    <row r="287" spans="1:8" ht="13.8" x14ac:dyDescent="0.25">
      <c r="A287" s="80">
        <v>283</v>
      </c>
      <c r="B287" s="81" t="s">
        <v>609</v>
      </c>
      <c r="C287" s="81" t="s">
        <v>1857</v>
      </c>
      <c r="D287" s="81" t="s">
        <v>590</v>
      </c>
      <c r="E287" s="81" t="s">
        <v>607</v>
      </c>
      <c r="F287" s="81" t="s">
        <v>610</v>
      </c>
      <c r="G287" s="81" t="s">
        <v>12</v>
      </c>
      <c r="H287" s="82">
        <v>558075</v>
      </c>
    </row>
    <row r="288" spans="1:8" ht="13.8" x14ac:dyDescent="0.25">
      <c r="A288" s="80">
        <v>284</v>
      </c>
      <c r="B288" s="81" t="s">
        <v>611</v>
      </c>
      <c r="C288" s="81" t="s">
        <v>1858</v>
      </c>
      <c r="D288" s="81" t="s">
        <v>590</v>
      </c>
      <c r="E288" s="81" t="s">
        <v>607</v>
      </c>
      <c r="F288" s="81" t="s">
        <v>612</v>
      </c>
      <c r="G288" s="81" t="s">
        <v>60</v>
      </c>
      <c r="H288" s="82">
        <v>53939.42</v>
      </c>
    </row>
    <row r="289" spans="1:8" ht="13.8" x14ac:dyDescent="0.25">
      <c r="A289" s="80">
        <v>285</v>
      </c>
      <c r="B289" s="81" t="s">
        <v>613</v>
      </c>
      <c r="C289" s="81" t="s">
        <v>1859</v>
      </c>
      <c r="D289" s="81" t="s">
        <v>590</v>
      </c>
      <c r="E289" s="81" t="s">
        <v>607</v>
      </c>
      <c r="F289" s="81" t="s">
        <v>614</v>
      </c>
      <c r="G289" s="81" t="s">
        <v>60</v>
      </c>
      <c r="H289" s="82">
        <v>279092.52</v>
      </c>
    </row>
    <row r="290" spans="1:8" ht="13.8" x14ac:dyDescent="0.25">
      <c r="A290" s="80">
        <v>286</v>
      </c>
      <c r="B290" s="81" t="s">
        <v>615</v>
      </c>
      <c r="C290" s="81" t="s">
        <v>1860</v>
      </c>
      <c r="D290" s="81" t="s">
        <v>590</v>
      </c>
      <c r="E290" s="81" t="s">
        <v>616</v>
      </c>
      <c r="F290" s="81" t="s">
        <v>617</v>
      </c>
      <c r="G290" s="81" t="s">
        <v>30</v>
      </c>
      <c r="H290" s="82">
        <v>28713.4</v>
      </c>
    </row>
    <row r="291" spans="1:8" ht="13.8" x14ac:dyDescent="0.25">
      <c r="A291" s="80">
        <v>287</v>
      </c>
      <c r="B291" s="81" t="s">
        <v>618</v>
      </c>
      <c r="C291" s="81" t="s">
        <v>1861</v>
      </c>
      <c r="D291" s="81" t="s">
        <v>590</v>
      </c>
      <c r="E291" s="81" t="s">
        <v>619</v>
      </c>
      <c r="F291" s="81" t="s">
        <v>620</v>
      </c>
      <c r="G291" s="81" t="s">
        <v>30</v>
      </c>
      <c r="H291" s="82">
        <v>52195.199999999997</v>
      </c>
    </row>
    <row r="292" spans="1:8" ht="13.8" x14ac:dyDescent="0.25">
      <c r="A292" s="80">
        <v>288</v>
      </c>
      <c r="B292" s="81" t="s">
        <v>621</v>
      </c>
      <c r="C292" s="81" t="s">
        <v>1862</v>
      </c>
      <c r="D292" s="81" t="s">
        <v>590</v>
      </c>
      <c r="E292" s="81" t="s">
        <v>622</v>
      </c>
      <c r="F292" s="81" t="s">
        <v>622</v>
      </c>
      <c r="G292" s="81" t="s">
        <v>30</v>
      </c>
      <c r="H292" s="82">
        <v>165010.06</v>
      </c>
    </row>
    <row r="293" spans="1:8" ht="13.8" x14ac:dyDescent="0.25">
      <c r="A293" s="80">
        <v>289</v>
      </c>
      <c r="B293" s="81" t="s">
        <v>623</v>
      </c>
      <c r="C293" s="81" t="s">
        <v>1863</v>
      </c>
      <c r="D293" s="81" t="s">
        <v>590</v>
      </c>
      <c r="E293" s="81" t="s">
        <v>624</v>
      </c>
      <c r="F293" s="81" t="s">
        <v>625</v>
      </c>
      <c r="G293" s="81" t="s">
        <v>30</v>
      </c>
      <c r="H293" s="82">
        <v>5282</v>
      </c>
    </row>
    <row r="294" spans="1:8" ht="13.8" x14ac:dyDescent="0.25">
      <c r="A294" s="80">
        <v>290</v>
      </c>
      <c r="B294" s="81" t="s">
        <v>626</v>
      </c>
      <c r="C294" s="81" t="s">
        <v>1864</v>
      </c>
      <c r="D294" s="81" t="s">
        <v>590</v>
      </c>
      <c r="E294" s="81" t="s">
        <v>624</v>
      </c>
      <c r="F294" s="81" t="s">
        <v>627</v>
      </c>
      <c r="G294" s="81" t="s">
        <v>12</v>
      </c>
      <c r="H294" s="82">
        <v>4000</v>
      </c>
    </row>
    <row r="295" spans="1:8" ht="13.8" x14ac:dyDescent="0.25">
      <c r="A295" s="80">
        <v>291</v>
      </c>
      <c r="B295" s="81" t="s">
        <v>628</v>
      </c>
      <c r="C295" s="81" t="s">
        <v>1865</v>
      </c>
      <c r="D295" s="81" t="s">
        <v>590</v>
      </c>
      <c r="E295" s="81" t="s">
        <v>629</v>
      </c>
      <c r="F295" s="81" t="s">
        <v>630</v>
      </c>
      <c r="G295" s="81" t="s">
        <v>30</v>
      </c>
      <c r="H295" s="82">
        <v>26676.479999999996</v>
      </c>
    </row>
    <row r="296" spans="1:8" ht="13.8" x14ac:dyDescent="0.25">
      <c r="A296" s="80">
        <v>292</v>
      </c>
      <c r="B296" s="81" t="s">
        <v>631</v>
      </c>
      <c r="C296" s="81" t="s">
        <v>1866</v>
      </c>
      <c r="D296" s="81" t="s">
        <v>632</v>
      </c>
      <c r="E296" s="81" t="s">
        <v>632</v>
      </c>
      <c r="F296" s="81" t="s">
        <v>632</v>
      </c>
      <c r="G296" s="81" t="s">
        <v>9</v>
      </c>
      <c r="H296" s="82">
        <v>13836575.370000001</v>
      </c>
    </row>
    <row r="297" spans="1:8" ht="13.8" x14ac:dyDescent="0.25">
      <c r="A297" s="80">
        <v>293</v>
      </c>
      <c r="B297" s="81" t="s">
        <v>633</v>
      </c>
      <c r="C297" s="81" t="s">
        <v>1867</v>
      </c>
      <c r="D297" s="81" t="s">
        <v>632</v>
      </c>
      <c r="E297" s="81" t="s">
        <v>632</v>
      </c>
      <c r="F297" s="81" t="s">
        <v>634</v>
      </c>
      <c r="G297" s="81" t="s">
        <v>60</v>
      </c>
      <c r="H297" s="82">
        <v>1651675.36</v>
      </c>
    </row>
    <row r="298" spans="1:8" ht="13.8" x14ac:dyDescent="0.25">
      <c r="A298" s="80">
        <v>294</v>
      </c>
      <c r="B298" s="81" t="s">
        <v>635</v>
      </c>
      <c r="C298" s="81" t="s">
        <v>1868</v>
      </c>
      <c r="D298" s="81" t="s">
        <v>632</v>
      </c>
      <c r="E298" s="81" t="s">
        <v>632</v>
      </c>
      <c r="F298" s="81" t="s">
        <v>636</v>
      </c>
      <c r="G298" s="81" t="s">
        <v>60</v>
      </c>
      <c r="H298" s="82">
        <v>948344.57000000007</v>
      </c>
    </row>
    <row r="299" spans="1:8" ht="13.8" x14ac:dyDescent="0.25">
      <c r="A299" s="80">
        <v>295</v>
      </c>
      <c r="B299" s="81" t="s">
        <v>637</v>
      </c>
      <c r="C299" s="81" t="s">
        <v>1869</v>
      </c>
      <c r="D299" s="81" t="s">
        <v>632</v>
      </c>
      <c r="E299" s="81" t="s">
        <v>632</v>
      </c>
      <c r="F299" s="81" t="s">
        <v>638</v>
      </c>
      <c r="G299" s="81" t="s">
        <v>12</v>
      </c>
      <c r="H299" s="82">
        <v>291104.36999999994</v>
      </c>
    </row>
    <row r="300" spans="1:8" ht="13.8" x14ac:dyDescent="0.25">
      <c r="A300" s="80">
        <v>296</v>
      </c>
      <c r="B300" s="81" t="s">
        <v>639</v>
      </c>
      <c r="C300" s="81" t="s">
        <v>1870</v>
      </c>
      <c r="D300" s="81" t="s">
        <v>632</v>
      </c>
      <c r="E300" s="81" t="s">
        <v>632</v>
      </c>
      <c r="F300" s="81" t="s">
        <v>640</v>
      </c>
      <c r="G300" s="81" t="s">
        <v>60</v>
      </c>
      <c r="H300" s="82">
        <v>2132412.4899999998</v>
      </c>
    </row>
    <row r="301" spans="1:8" ht="13.8" x14ac:dyDescent="0.25">
      <c r="A301" s="80">
        <v>297</v>
      </c>
      <c r="B301" s="81" t="s">
        <v>641</v>
      </c>
      <c r="C301" s="81" t="s">
        <v>1871</v>
      </c>
      <c r="D301" s="81" t="s">
        <v>632</v>
      </c>
      <c r="E301" s="81" t="s">
        <v>632</v>
      </c>
      <c r="F301" s="81" t="s">
        <v>642</v>
      </c>
      <c r="G301" s="81" t="s">
        <v>60</v>
      </c>
      <c r="H301" s="82">
        <v>5926793.6299999971</v>
      </c>
    </row>
    <row r="302" spans="1:8" ht="13.8" x14ac:dyDescent="0.25">
      <c r="A302" s="80">
        <v>298</v>
      </c>
      <c r="B302" s="81" t="s">
        <v>643</v>
      </c>
      <c r="C302" s="81" t="s">
        <v>1872</v>
      </c>
      <c r="D302" s="81" t="s">
        <v>632</v>
      </c>
      <c r="E302" s="81" t="s">
        <v>632</v>
      </c>
      <c r="F302" s="81" t="s">
        <v>644</v>
      </c>
      <c r="G302" s="81" t="s">
        <v>12</v>
      </c>
      <c r="H302" s="82">
        <v>603290.05000000005</v>
      </c>
    </row>
    <row r="303" spans="1:8" ht="13.8" x14ac:dyDescent="0.25">
      <c r="A303" s="80">
        <v>299</v>
      </c>
      <c r="B303" s="81" t="s">
        <v>645</v>
      </c>
      <c r="C303" s="81" t="s">
        <v>1873</v>
      </c>
      <c r="D303" s="81" t="s">
        <v>632</v>
      </c>
      <c r="E303" s="81" t="s">
        <v>632</v>
      </c>
      <c r="F303" s="81" t="s">
        <v>365</v>
      </c>
      <c r="G303" s="81" t="s">
        <v>60</v>
      </c>
      <c r="H303" s="82">
        <v>612374.59</v>
      </c>
    </row>
    <row r="304" spans="1:8" ht="13.8" x14ac:dyDescent="0.25">
      <c r="A304" s="80">
        <v>300</v>
      </c>
      <c r="B304" s="81" t="s">
        <v>646</v>
      </c>
      <c r="C304" s="81" t="s">
        <v>1874</v>
      </c>
      <c r="D304" s="81" t="s">
        <v>632</v>
      </c>
      <c r="E304" s="81" t="s">
        <v>632</v>
      </c>
      <c r="F304" s="81" t="s">
        <v>503</v>
      </c>
      <c r="G304" s="81" t="s">
        <v>12</v>
      </c>
      <c r="H304" s="82">
        <v>2193649.6700000004</v>
      </c>
    </row>
    <row r="305" spans="1:8" ht="13.8" x14ac:dyDescent="0.25">
      <c r="A305" s="80">
        <v>301</v>
      </c>
      <c r="B305" s="81" t="s">
        <v>647</v>
      </c>
      <c r="C305" s="81" t="s">
        <v>1875</v>
      </c>
      <c r="D305" s="81" t="s">
        <v>632</v>
      </c>
      <c r="E305" s="81" t="s">
        <v>632</v>
      </c>
      <c r="F305" s="81" t="s">
        <v>648</v>
      </c>
      <c r="G305" s="81" t="s">
        <v>60</v>
      </c>
      <c r="H305" s="82">
        <v>1303841.0899999999</v>
      </c>
    </row>
    <row r="306" spans="1:8" ht="13.8" x14ac:dyDescent="0.25">
      <c r="A306" s="80">
        <v>302</v>
      </c>
      <c r="B306" s="81" t="s">
        <v>649</v>
      </c>
      <c r="C306" s="81" t="s">
        <v>1876</v>
      </c>
      <c r="D306" s="81" t="s">
        <v>632</v>
      </c>
      <c r="E306" s="81" t="s">
        <v>632</v>
      </c>
      <c r="F306" s="81" t="s">
        <v>650</v>
      </c>
      <c r="G306" s="81" t="s">
        <v>12</v>
      </c>
      <c r="H306" s="82">
        <v>85977.37000000001</v>
      </c>
    </row>
    <row r="307" spans="1:8" ht="13.8" x14ac:dyDescent="0.25">
      <c r="A307" s="80">
        <v>303</v>
      </c>
      <c r="B307" s="81" t="s">
        <v>651</v>
      </c>
      <c r="C307" s="81" t="s">
        <v>1877</v>
      </c>
      <c r="D307" s="81" t="s">
        <v>632</v>
      </c>
      <c r="E307" s="81" t="s">
        <v>652</v>
      </c>
      <c r="F307" s="81" t="s">
        <v>653</v>
      </c>
      <c r="G307" s="81" t="s">
        <v>9</v>
      </c>
      <c r="H307" s="82">
        <v>3967871.629999999</v>
      </c>
    </row>
    <row r="308" spans="1:8" ht="13.8" x14ac:dyDescent="0.25">
      <c r="A308" s="80">
        <v>304</v>
      </c>
      <c r="B308" s="81" t="s">
        <v>654</v>
      </c>
      <c r="C308" s="81" t="s">
        <v>1878</v>
      </c>
      <c r="D308" s="81" t="s">
        <v>632</v>
      </c>
      <c r="E308" s="81" t="s">
        <v>652</v>
      </c>
      <c r="F308" s="81" t="s">
        <v>655</v>
      </c>
      <c r="G308" s="81" t="s">
        <v>12</v>
      </c>
      <c r="H308" s="82">
        <v>1032002.45</v>
      </c>
    </row>
    <row r="309" spans="1:8" ht="13.8" x14ac:dyDescent="0.25">
      <c r="A309" s="80">
        <v>305</v>
      </c>
      <c r="B309" s="81" t="s">
        <v>656</v>
      </c>
      <c r="C309" s="81" t="s">
        <v>1879</v>
      </c>
      <c r="D309" s="81" t="s">
        <v>632</v>
      </c>
      <c r="E309" s="81" t="s">
        <v>652</v>
      </c>
      <c r="F309" s="81" t="s">
        <v>657</v>
      </c>
      <c r="G309" s="81" t="s">
        <v>60</v>
      </c>
      <c r="H309" s="82">
        <v>1127355.23</v>
      </c>
    </row>
    <row r="310" spans="1:8" ht="13.8" x14ac:dyDescent="0.25">
      <c r="A310" s="80">
        <v>306</v>
      </c>
      <c r="B310" s="81" t="s">
        <v>658</v>
      </c>
      <c r="C310" s="81" t="s">
        <v>1880</v>
      </c>
      <c r="D310" s="81" t="s">
        <v>632</v>
      </c>
      <c r="E310" s="81" t="s">
        <v>652</v>
      </c>
      <c r="F310" s="81" t="s">
        <v>659</v>
      </c>
      <c r="G310" s="81" t="s">
        <v>60</v>
      </c>
      <c r="H310" s="82">
        <v>1525637.56</v>
      </c>
    </row>
    <row r="311" spans="1:8" ht="13.8" x14ac:dyDescent="0.25">
      <c r="A311" s="80">
        <v>307</v>
      </c>
      <c r="B311" s="81" t="s">
        <v>660</v>
      </c>
      <c r="C311" s="81" t="s">
        <v>1881</v>
      </c>
      <c r="D311" s="81" t="s">
        <v>632</v>
      </c>
      <c r="E311" s="81" t="s">
        <v>652</v>
      </c>
      <c r="F311" s="81" t="s">
        <v>661</v>
      </c>
      <c r="G311" s="81" t="s">
        <v>60</v>
      </c>
      <c r="H311" s="82">
        <v>1063896.1300000001</v>
      </c>
    </row>
    <row r="312" spans="1:8" ht="13.8" x14ac:dyDescent="0.25">
      <c r="A312" s="80">
        <v>308</v>
      </c>
      <c r="B312" s="81" t="s">
        <v>662</v>
      </c>
      <c r="C312" s="81" t="s">
        <v>1882</v>
      </c>
      <c r="D312" s="81" t="s">
        <v>632</v>
      </c>
      <c r="E312" s="81" t="s">
        <v>652</v>
      </c>
      <c r="F312" s="81" t="s">
        <v>663</v>
      </c>
      <c r="G312" s="81" t="s">
        <v>12</v>
      </c>
      <c r="H312" s="82">
        <v>436287.97999999992</v>
      </c>
    </row>
    <row r="313" spans="1:8" ht="13.8" x14ac:dyDescent="0.25">
      <c r="A313" s="80">
        <v>309</v>
      </c>
      <c r="B313" s="81" t="s">
        <v>664</v>
      </c>
      <c r="C313" s="81" t="s">
        <v>1883</v>
      </c>
      <c r="D313" s="81" t="s">
        <v>632</v>
      </c>
      <c r="E313" s="81" t="s">
        <v>665</v>
      </c>
      <c r="F313" s="81" t="s">
        <v>665</v>
      </c>
      <c r="G313" s="81" t="s">
        <v>9</v>
      </c>
      <c r="H313" s="82">
        <v>2166896.9</v>
      </c>
    </row>
    <row r="314" spans="1:8" ht="13.8" x14ac:dyDescent="0.25">
      <c r="A314" s="80">
        <v>310</v>
      </c>
      <c r="B314" s="81" t="s">
        <v>666</v>
      </c>
      <c r="C314" s="81" t="s">
        <v>1884</v>
      </c>
      <c r="D314" s="81" t="s">
        <v>632</v>
      </c>
      <c r="E314" s="81" t="s">
        <v>665</v>
      </c>
      <c r="F314" s="81" t="s">
        <v>667</v>
      </c>
      <c r="G314" s="81" t="s">
        <v>12</v>
      </c>
      <c r="H314" s="82">
        <v>1167612.0999999999</v>
      </c>
    </row>
    <row r="315" spans="1:8" ht="13.8" x14ac:dyDescent="0.25">
      <c r="A315" s="80">
        <v>311</v>
      </c>
      <c r="B315" s="81" t="s">
        <v>668</v>
      </c>
      <c r="C315" s="81" t="s">
        <v>1885</v>
      </c>
      <c r="D315" s="81" t="s">
        <v>632</v>
      </c>
      <c r="E315" s="81" t="s">
        <v>665</v>
      </c>
      <c r="F315" s="81" t="s">
        <v>669</v>
      </c>
      <c r="G315" s="81" t="s">
        <v>60</v>
      </c>
      <c r="H315" s="82">
        <v>444173.8299999999</v>
      </c>
    </row>
    <row r="316" spans="1:8" ht="13.8" x14ac:dyDescent="0.25">
      <c r="A316" s="80">
        <v>312</v>
      </c>
      <c r="B316" s="81" t="s">
        <v>670</v>
      </c>
      <c r="C316" s="81" t="s">
        <v>1886</v>
      </c>
      <c r="D316" s="81" t="s">
        <v>632</v>
      </c>
      <c r="E316" s="81" t="s">
        <v>671</v>
      </c>
      <c r="F316" s="81" t="s">
        <v>671</v>
      </c>
      <c r="G316" s="81" t="s">
        <v>30</v>
      </c>
      <c r="H316" s="82">
        <v>247033.97000000003</v>
      </c>
    </row>
    <row r="317" spans="1:8" ht="13.8" x14ac:dyDescent="0.25">
      <c r="A317" s="80">
        <v>313</v>
      </c>
      <c r="B317" s="81" t="s">
        <v>672</v>
      </c>
      <c r="C317" s="81" t="s">
        <v>1887</v>
      </c>
      <c r="D317" s="81" t="s">
        <v>632</v>
      </c>
      <c r="E317" s="81" t="s">
        <v>671</v>
      </c>
      <c r="F317" s="81" t="s">
        <v>673</v>
      </c>
      <c r="G317" s="81" t="s">
        <v>12</v>
      </c>
      <c r="H317" s="82">
        <v>36160.959999999992</v>
      </c>
    </row>
    <row r="318" spans="1:8" ht="13.8" x14ac:dyDescent="0.25">
      <c r="A318" s="80">
        <v>314</v>
      </c>
      <c r="B318" s="81" t="s">
        <v>674</v>
      </c>
      <c r="C318" s="81" t="s">
        <v>1888</v>
      </c>
      <c r="D318" s="81" t="s">
        <v>632</v>
      </c>
      <c r="E318" s="81" t="s">
        <v>675</v>
      </c>
      <c r="F318" s="81" t="s">
        <v>675</v>
      </c>
      <c r="G318" s="81" t="s">
        <v>9</v>
      </c>
      <c r="H318" s="82">
        <v>4424848.8100000005</v>
      </c>
    </row>
    <row r="319" spans="1:8" ht="13.8" x14ac:dyDescent="0.25">
      <c r="A319" s="80">
        <v>315</v>
      </c>
      <c r="B319" s="81" t="s">
        <v>676</v>
      </c>
      <c r="C319" s="81" t="s">
        <v>1889</v>
      </c>
      <c r="D319" s="81" t="s">
        <v>632</v>
      </c>
      <c r="E319" s="81" t="s">
        <v>675</v>
      </c>
      <c r="F319" s="81" t="s">
        <v>677</v>
      </c>
      <c r="G319" s="81" t="s">
        <v>12</v>
      </c>
      <c r="H319" s="82">
        <v>17016343.609999999</v>
      </c>
    </row>
    <row r="320" spans="1:8" ht="13.8" x14ac:dyDescent="0.25">
      <c r="A320" s="80">
        <v>316</v>
      </c>
      <c r="B320" s="81" t="s">
        <v>678</v>
      </c>
      <c r="C320" s="81" t="s">
        <v>1890</v>
      </c>
      <c r="D320" s="81" t="s">
        <v>632</v>
      </c>
      <c r="E320" s="81" t="s">
        <v>675</v>
      </c>
      <c r="F320" s="81" t="s">
        <v>679</v>
      </c>
      <c r="G320" s="81" t="s">
        <v>60</v>
      </c>
      <c r="H320" s="82">
        <v>1789641.0399999998</v>
      </c>
    </row>
    <row r="321" spans="1:8" ht="13.8" x14ac:dyDescent="0.25">
      <c r="A321" s="80">
        <v>317</v>
      </c>
      <c r="B321" s="81" t="s">
        <v>680</v>
      </c>
      <c r="C321" s="81" t="s">
        <v>1891</v>
      </c>
      <c r="D321" s="81" t="s">
        <v>632</v>
      </c>
      <c r="E321" s="81" t="s">
        <v>675</v>
      </c>
      <c r="F321" s="81" t="s">
        <v>681</v>
      </c>
      <c r="G321" s="81" t="s">
        <v>60</v>
      </c>
      <c r="H321" s="82">
        <v>681077.59</v>
      </c>
    </row>
    <row r="322" spans="1:8" ht="13.8" x14ac:dyDescent="0.25">
      <c r="A322" s="80">
        <v>318</v>
      </c>
      <c r="B322" s="81" t="s">
        <v>682</v>
      </c>
      <c r="C322" s="81" t="s">
        <v>1892</v>
      </c>
      <c r="D322" s="81" t="s">
        <v>632</v>
      </c>
      <c r="E322" s="81" t="s">
        <v>675</v>
      </c>
      <c r="F322" s="81" t="s">
        <v>683</v>
      </c>
      <c r="G322" s="81" t="s">
        <v>60</v>
      </c>
      <c r="H322" s="82">
        <v>586528.63</v>
      </c>
    </row>
    <row r="323" spans="1:8" ht="13.8" x14ac:dyDescent="0.25">
      <c r="A323" s="80">
        <v>319</v>
      </c>
      <c r="B323" s="81" t="s">
        <v>684</v>
      </c>
      <c r="C323" s="81" t="s">
        <v>1893</v>
      </c>
      <c r="D323" s="81" t="s">
        <v>685</v>
      </c>
      <c r="E323" s="81" t="s">
        <v>686</v>
      </c>
      <c r="F323" s="81" t="s">
        <v>686</v>
      </c>
      <c r="G323" s="81" t="s">
        <v>9</v>
      </c>
      <c r="H323" s="82">
        <v>16796633.030000001</v>
      </c>
    </row>
    <row r="324" spans="1:8" ht="13.8" x14ac:dyDescent="0.25">
      <c r="A324" s="80">
        <v>320</v>
      </c>
      <c r="B324" s="81" t="s">
        <v>687</v>
      </c>
      <c r="C324" s="81" t="s">
        <v>1894</v>
      </c>
      <c r="D324" s="81" t="s">
        <v>685</v>
      </c>
      <c r="E324" s="81" t="s">
        <v>686</v>
      </c>
      <c r="F324" s="81" t="s">
        <v>688</v>
      </c>
      <c r="G324" s="81" t="s">
        <v>12</v>
      </c>
      <c r="H324" s="82">
        <v>1970.48</v>
      </c>
    </row>
    <row r="325" spans="1:8" ht="13.8" x14ac:dyDescent="0.25">
      <c r="A325" s="83">
        <v>321</v>
      </c>
      <c r="B325" s="84" t="s">
        <v>689</v>
      </c>
      <c r="C325" s="81" t="s">
        <v>1895</v>
      </c>
      <c r="D325" s="84" t="s">
        <v>685</v>
      </c>
      <c r="E325" s="84" t="s">
        <v>686</v>
      </c>
      <c r="F325" s="84" t="s">
        <v>690</v>
      </c>
      <c r="G325" s="84" t="s">
        <v>60</v>
      </c>
      <c r="H325" s="82">
        <v>4975811.6199999992</v>
      </c>
    </row>
    <row r="326" spans="1:8" ht="13.8" x14ac:dyDescent="0.25">
      <c r="A326" s="80">
        <v>322</v>
      </c>
      <c r="B326" s="81" t="s">
        <v>691</v>
      </c>
      <c r="C326" s="81" t="s">
        <v>1896</v>
      </c>
      <c r="D326" s="81" t="s">
        <v>685</v>
      </c>
      <c r="E326" s="81" t="s">
        <v>686</v>
      </c>
      <c r="F326" s="81" t="s">
        <v>692</v>
      </c>
      <c r="G326" s="81" t="s">
        <v>60</v>
      </c>
      <c r="H326" s="82">
        <v>12951473.4</v>
      </c>
    </row>
    <row r="327" spans="1:8" ht="13.8" x14ac:dyDescent="0.25">
      <c r="A327" s="80">
        <v>323</v>
      </c>
      <c r="B327" s="81" t="s">
        <v>693</v>
      </c>
      <c r="C327" s="81" t="s">
        <v>1897</v>
      </c>
      <c r="D327" s="81" t="s">
        <v>685</v>
      </c>
      <c r="E327" s="81" t="s">
        <v>686</v>
      </c>
      <c r="F327" s="81" t="s">
        <v>694</v>
      </c>
      <c r="G327" s="81" t="s">
        <v>12</v>
      </c>
      <c r="H327" s="82">
        <v>54304.600000000006</v>
      </c>
    </row>
    <row r="328" spans="1:8" ht="13.8" x14ac:dyDescent="0.25">
      <c r="A328" s="80">
        <v>324</v>
      </c>
      <c r="B328" s="81" t="s">
        <v>695</v>
      </c>
      <c r="C328" s="81" t="s">
        <v>1898</v>
      </c>
      <c r="D328" s="81" t="s">
        <v>685</v>
      </c>
      <c r="E328" s="81" t="s">
        <v>686</v>
      </c>
      <c r="F328" s="81" t="s">
        <v>696</v>
      </c>
      <c r="G328" s="81" t="s">
        <v>60</v>
      </c>
      <c r="H328" s="82">
        <v>170616.44</v>
      </c>
    </row>
    <row r="329" spans="1:8" ht="13.8" x14ac:dyDescent="0.25">
      <c r="A329" s="80">
        <v>325</v>
      </c>
      <c r="B329" s="81" t="s">
        <v>697</v>
      </c>
      <c r="C329" s="81" t="s">
        <v>1899</v>
      </c>
      <c r="D329" s="81" t="s">
        <v>685</v>
      </c>
      <c r="E329" s="81" t="s">
        <v>686</v>
      </c>
      <c r="F329" s="81" t="s">
        <v>698</v>
      </c>
      <c r="G329" s="81" t="s">
        <v>60</v>
      </c>
      <c r="H329" s="82">
        <v>485820.20000000007</v>
      </c>
    </row>
    <row r="330" spans="1:8" ht="13.8" x14ac:dyDescent="0.25">
      <c r="A330" s="80">
        <v>326</v>
      </c>
      <c r="B330" s="81" t="s">
        <v>699</v>
      </c>
      <c r="C330" s="81" t="s">
        <v>1900</v>
      </c>
      <c r="D330" s="81" t="s">
        <v>685</v>
      </c>
      <c r="E330" s="81" t="s">
        <v>686</v>
      </c>
      <c r="F330" s="81" t="s">
        <v>700</v>
      </c>
      <c r="G330" s="81" t="s">
        <v>12</v>
      </c>
      <c r="H330" s="82">
        <v>3522</v>
      </c>
    </row>
    <row r="331" spans="1:8" ht="13.8" x14ac:dyDescent="0.25">
      <c r="A331" s="80">
        <v>327</v>
      </c>
      <c r="B331" s="81" t="s">
        <v>701</v>
      </c>
      <c r="C331" s="81" t="s">
        <v>1901</v>
      </c>
      <c r="D331" s="81" t="s">
        <v>685</v>
      </c>
      <c r="E331" s="81" t="s">
        <v>686</v>
      </c>
      <c r="F331" s="81" t="s">
        <v>702</v>
      </c>
      <c r="G331" s="81" t="s">
        <v>60</v>
      </c>
      <c r="H331" s="82">
        <v>222358.49000000005</v>
      </c>
    </row>
    <row r="332" spans="1:8" ht="13.8" x14ac:dyDescent="0.25">
      <c r="A332" s="80">
        <v>328</v>
      </c>
      <c r="B332" s="81" t="s">
        <v>703</v>
      </c>
      <c r="C332" s="81" t="s">
        <v>1902</v>
      </c>
      <c r="D332" s="81" t="s">
        <v>685</v>
      </c>
      <c r="E332" s="81" t="s">
        <v>686</v>
      </c>
      <c r="F332" s="81" t="s">
        <v>704</v>
      </c>
      <c r="G332" s="81" t="s">
        <v>12</v>
      </c>
      <c r="H332" s="82">
        <v>79453.259999999995</v>
      </c>
    </row>
    <row r="333" spans="1:8" ht="13.8" x14ac:dyDescent="0.25">
      <c r="A333" s="80">
        <v>329</v>
      </c>
      <c r="B333" s="81" t="s">
        <v>705</v>
      </c>
      <c r="C333" s="81" t="s">
        <v>1903</v>
      </c>
      <c r="D333" s="81" t="s">
        <v>685</v>
      </c>
      <c r="E333" s="81" t="s">
        <v>686</v>
      </c>
      <c r="F333" s="81" t="s">
        <v>706</v>
      </c>
      <c r="G333" s="81" t="s">
        <v>60</v>
      </c>
      <c r="H333" s="82">
        <v>1348548.7799999998</v>
      </c>
    </row>
    <row r="334" spans="1:8" ht="13.8" x14ac:dyDescent="0.25">
      <c r="A334" s="80">
        <v>330</v>
      </c>
      <c r="B334" s="81" t="s">
        <v>707</v>
      </c>
      <c r="C334" s="81" t="s">
        <v>1904</v>
      </c>
      <c r="D334" s="81" t="s">
        <v>685</v>
      </c>
      <c r="E334" s="81" t="s">
        <v>686</v>
      </c>
      <c r="F334" s="81" t="s">
        <v>708</v>
      </c>
      <c r="G334" s="81" t="s">
        <v>12</v>
      </c>
      <c r="H334" s="82">
        <v>42858.380000000005</v>
      </c>
    </row>
    <row r="335" spans="1:8" ht="13.8" x14ac:dyDescent="0.25">
      <c r="A335" s="80">
        <v>331</v>
      </c>
      <c r="B335" s="81" t="s">
        <v>709</v>
      </c>
      <c r="C335" s="81" t="s">
        <v>1905</v>
      </c>
      <c r="D335" s="81" t="s">
        <v>685</v>
      </c>
      <c r="E335" s="81" t="s">
        <v>686</v>
      </c>
      <c r="F335" s="81" t="s">
        <v>710</v>
      </c>
      <c r="G335" s="81" t="s">
        <v>60</v>
      </c>
      <c r="H335" s="82">
        <v>475732.68</v>
      </c>
    </row>
    <row r="336" spans="1:8" ht="13.8" x14ac:dyDescent="0.25">
      <c r="A336" s="80">
        <v>332</v>
      </c>
      <c r="B336" s="81" t="s">
        <v>711</v>
      </c>
      <c r="C336" s="81" t="s">
        <v>1906</v>
      </c>
      <c r="D336" s="81" t="s">
        <v>685</v>
      </c>
      <c r="E336" s="81" t="s">
        <v>686</v>
      </c>
      <c r="F336" s="81" t="s">
        <v>712</v>
      </c>
      <c r="G336" s="81" t="s">
        <v>12</v>
      </c>
      <c r="H336" s="82">
        <v>654891.72000000009</v>
      </c>
    </row>
    <row r="337" spans="1:8" ht="13.8" x14ac:dyDescent="0.25">
      <c r="A337" s="80">
        <v>333</v>
      </c>
      <c r="B337" s="81" t="s">
        <v>713</v>
      </c>
      <c r="C337" s="81" t="s">
        <v>1907</v>
      </c>
      <c r="D337" s="81" t="s">
        <v>685</v>
      </c>
      <c r="E337" s="81" t="s">
        <v>686</v>
      </c>
      <c r="F337" s="81" t="s">
        <v>714</v>
      </c>
      <c r="G337" s="81" t="s">
        <v>12</v>
      </c>
      <c r="H337" s="82">
        <v>112772</v>
      </c>
    </row>
    <row r="338" spans="1:8" ht="13.8" x14ac:dyDescent="0.25">
      <c r="A338" s="80">
        <v>334</v>
      </c>
      <c r="B338" s="81" t="s">
        <v>715</v>
      </c>
      <c r="C338" s="81" t="s">
        <v>1908</v>
      </c>
      <c r="D338" s="81" t="s">
        <v>685</v>
      </c>
      <c r="E338" s="81" t="s">
        <v>686</v>
      </c>
      <c r="F338" s="81" t="s">
        <v>716</v>
      </c>
      <c r="G338" s="81" t="s">
        <v>60</v>
      </c>
      <c r="H338" s="82">
        <v>1010229.92</v>
      </c>
    </row>
    <row r="339" spans="1:8" ht="13.8" x14ac:dyDescent="0.25">
      <c r="A339" s="80">
        <v>335</v>
      </c>
      <c r="B339" s="81" t="s">
        <v>717</v>
      </c>
      <c r="C339" s="81" t="s">
        <v>1909</v>
      </c>
      <c r="D339" s="81" t="s">
        <v>685</v>
      </c>
      <c r="E339" s="81" t="s">
        <v>686</v>
      </c>
      <c r="F339" s="81" t="s">
        <v>718</v>
      </c>
      <c r="G339" s="81" t="s">
        <v>60</v>
      </c>
      <c r="H339" s="82">
        <v>304462.53999999992</v>
      </c>
    </row>
    <row r="340" spans="1:8" ht="13.8" x14ac:dyDescent="0.25">
      <c r="A340" s="80">
        <v>336</v>
      </c>
      <c r="B340" s="81" t="s">
        <v>719</v>
      </c>
      <c r="C340" s="81" t="s">
        <v>1910</v>
      </c>
      <c r="D340" s="81" t="s">
        <v>685</v>
      </c>
      <c r="E340" s="81" t="s">
        <v>686</v>
      </c>
      <c r="F340" s="81" t="s">
        <v>720</v>
      </c>
      <c r="G340" s="81" t="s">
        <v>12</v>
      </c>
      <c r="H340" s="82">
        <v>56255.700000000019</v>
      </c>
    </row>
    <row r="341" spans="1:8" ht="13.8" x14ac:dyDescent="0.25">
      <c r="A341" s="80">
        <v>337</v>
      </c>
      <c r="B341" s="81" t="s">
        <v>721</v>
      </c>
      <c r="C341" s="81" t="s">
        <v>1911</v>
      </c>
      <c r="D341" s="81" t="s">
        <v>685</v>
      </c>
      <c r="E341" s="81" t="s">
        <v>722</v>
      </c>
      <c r="F341" s="81" t="s">
        <v>722</v>
      </c>
      <c r="G341" s="81" t="s">
        <v>30</v>
      </c>
      <c r="H341" s="82">
        <v>1355264.5</v>
      </c>
    </row>
    <row r="342" spans="1:8" ht="13.8" x14ac:dyDescent="0.25">
      <c r="A342" s="80">
        <v>338</v>
      </c>
      <c r="B342" s="81" t="s">
        <v>723</v>
      </c>
      <c r="C342" s="81" t="s">
        <v>1912</v>
      </c>
      <c r="D342" s="81" t="s">
        <v>685</v>
      </c>
      <c r="E342" s="81" t="s">
        <v>722</v>
      </c>
      <c r="F342" s="81" t="s">
        <v>724</v>
      </c>
      <c r="G342" s="81" t="s">
        <v>12</v>
      </c>
      <c r="H342" s="82">
        <v>25505.68</v>
      </c>
    </row>
    <row r="343" spans="1:8" ht="13.8" x14ac:dyDescent="0.25">
      <c r="A343" s="80">
        <v>339</v>
      </c>
      <c r="B343" s="81" t="s">
        <v>725</v>
      </c>
      <c r="C343" s="81" t="s">
        <v>1913</v>
      </c>
      <c r="D343" s="81" t="s">
        <v>685</v>
      </c>
      <c r="E343" s="81" t="s">
        <v>722</v>
      </c>
      <c r="F343" s="81" t="s">
        <v>726</v>
      </c>
      <c r="G343" s="81" t="s">
        <v>12</v>
      </c>
      <c r="H343" s="82">
        <v>16388.2</v>
      </c>
    </row>
    <row r="344" spans="1:8" ht="13.8" x14ac:dyDescent="0.25">
      <c r="A344" s="80">
        <v>340</v>
      </c>
      <c r="B344" s="81" t="s">
        <v>727</v>
      </c>
      <c r="C344" s="81" t="s">
        <v>1914</v>
      </c>
      <c r="D344" s="81" t="s">
        <v>685</v>
      </c>
      <c r="E344" s="81" t="s">
        <v>722</v>
      </c>
      <c r="F344" s="81" t="s">
        <v>728</v>
      </c>
      <c r="G344" s="81" t="s">
        <v>12</v>
      </c>
      <c r="H344" s="82">
        <v>172220.63000000003</v>
      </c>
    </row>
    <row r="345" spans="1:8" ht="13.8" x14ac:dyDescent="0.25">
      <c r="A345" s="80">
        <v>341</v>
      </c>
      <c r="B345" s="81" t="s">
        <v>729</v>
      </c>
      <c r="C345" s="81" t="s">
        <v>1915</v>
      </c>
      <c r="D345" s="81" t="s">
        <v>685</v>
      </c>
      <c r="E345" s="81" t="s">
        <v>722</v>
      </c>
      <c r="F345" s="81" t="s">
        <v>730</v>
      </c>
      <c r="G345" s="81" t="s">
        <v>12</v>
      </c>
      <c r="H345" s="82">
        <v>48998.69999999999</v>
      </c>
    </row>
    <row r="346" spans="1:8" ht="13.8" x14ac:dyDescent="0.25">
      <c r="A346" s="80">
        <v>342</v>
      </c>
      <c r="B346" s="81" t="s">
        <v>731</v>
      </c>
      <c r="C346" s="81" t="s">
        <v>1916</v>
      </c>
      <c r="D346" s="81" t="s">
        <v>685</v>
      </c>
      <c r="E346" s="81" t="s">
        <v>722</v>
      </c>
      <c r="F346" s="81" t="s">
        <v>732</v>
      </c>
      <c r="G346" s="81" t="s">
        <v>12</v>
      </c>
      <c r="H346" s="82">
        <v>337672.4</v>
      </c>
    </row>
    <row r="347" spans="1:8" ht="13.8" x14ac:dyDescent="0.25">
      <c r="A347" s="80">
        <v>343</v>
      </c>
      <c r="B347" s="81" t="s">
        <v>733</v>
      </c>
      <c r="C347" s="81" t="s">
        <v>1917</v>
      </c>
      <c r="D347" s="81" t="s">
        <v>685</v>
      </c>
      <c r="E347" s="81" t="s">
        <v>722</v>
      </c>
      <c r="F347" s="81" t="s">
        <v>734</v>
      </c>
      <c r="G347" s="81" t="s">
        <v>12</v>
      </c>
      <c r="H347" s="82">
        <v>27989.3</v>
      </c>
    </row>
    <row r="348" spans="1:8" ht="13.8" x14ac:dyDescent="0.25">
      <c r="A348" s="80">
        <v>344</v>
      </c>
      <c r="B348" s="81" t="s">
        <v>735</v>
      </c>
      <c r="C348" s="81" t="s">
        <v>1918</v>
      </c>
      <c r="D348" s="81" t="s">
        <v>685</v>
      </c>
      <c r="E348" s="81" t="s">
        <v>736</v>
      </c>
      <c r="F348" s="81" t="s">
        <v>736</v>
      </c>
      <c r="G348" s="81" t="s">
        <v>9</v>
      </c>
      <c r="H348" s="82">
        <v>2850685.23</v>
      </c>
    </row>
    <row r="349" spans="1:8" ht="13.8" x14ac:dyDescent="0.25">
      <c r="A349" s="80">
        <v>345</v>
      </c>
      <c r="B349" s="81" t="s">
        <v>737</v>
      </c>
      <c r="C349" s="81" t="s">
        <v>1919</v>
      </c>
      <c r="D349" s="81" t="s">
        <v>685</v>
      </c>
      <c r="E349" s="81" t="s">
        <v>736</v>
      </c>
      <c r="F349" s="81" t="s">
        <v>738</v>
      </c>
      <c r="G349" s="81" t="s">
        <v>60</v>
      </c>
      <c r="H349" s="82">
        <v>626369.31000000006</v>
      </c>
    </row>
    <row r="350" spans="1:8" ht="13.8" x14ac:dyDescent="0.25">
      <c r="A350" s="80">
        <v>346</v>
      </c>
      <c r="B350" s="81" t="s">
        <v>739</v>
      </c>
      <c r="C350" s="81" t="s">
        <v>1920</v>
      </c>
      <c r="D350" s="81" t="s">
        <v>685</v>
      </c>
      <c r="E350" s="81" t="s">
        <v>736</v>
      </c>
      <c r="F350" s="81" t="s">
        <v>740</v>
      </c>
      <c r="G350" s="81" t="s">
        <v>60</v>
      </c>
      <c r="H350" s="82">
        <v>2145543.4900000002</v>
      </c>
    </row>
    <row r="351" spans="1:8" ht="13.8" x14ac:dyDescent="0.25">
      <c r="A351" s="80">
        <v>347</v>
      </c>
      <c r="B351" s="81" t="s">
        <v>741</v>
      </c>
      <c r="C351" s="81" t="s">
        <v>1921</v>
      </c>
      <c r="D351" s="81" t="s">
        <v>685</v>
      </c>
      <c r="E351" s="81" t="s">
        <v>736</v>
      </c>
      <c r="F351" s="81" t="s">
        <v>742</v>
      </c>
      <c r="G351" s="81" t="s">
        <v>60</v>
      </c>
      <c r="H351" s="82">
        <v>1411296</v>
      </c>
    </row>
    <row r="352" spans="1:8" ht="13.8" x14ac:dyDescent="0.25">
      <c r="A352" s="80">
        <v>348</v>
      </c>
      <c r="B352" s="81" t="s">
        <v>743</v>
      </c>
      <c r="C352" s="81" t="s">
        <v>1922</v>
      </c>
      <c r="D352" s="81" t="s">
        <v>685</v>
      </c>
      <c r="E352" s="81" t="s">
        <v>744</v>
      </c>
      <c r="F352" s="81" t="s">
        <v>744</v>
      </c>
      <c r="G352" s="81" t="s">
        <v>9</v>
      </c>
      <c r="H352" s="82">
        <v>1011331.7999999999</v>
      </c>
    </row>
    <row r="353" spans="1:8" ht="13.8" x14ac:dyDescent="0.25">
      <c r="A353" s="80">
        <v>349</v>
      </c>
      <c r="B353" s="81" t="s">
        <v>745</v>
      </c>
      <c r="C353" s="81" t="s">
        <v>1923</v>
      </c>
      <c r="D353" s="81" t="s">
        <v>685</v>
      </c>
      <c r="E353" s="81" t="s">
        <v>744</v>
      </c>
      <c r="F353" s="81" t="s">
        <v>746</v>
      </c>
      <c r="G353" s="81" t="s">
        <v>12</v>
      </c>
      <c r="H353" s="82">
        <v>59925.919999999998</v>
      </c>
    </row>
    <row r="354" spans="1:8" ht="13.8" x14ac:dyDescent="0.25">
      <c r="A354" s="80">
        <v>350</v>
      </c>
      <c r="B354" s="81" t="s">
        <v>747</v>
      </c>
      <c r="C354" s="81" t="s">
        <v>1924</v>
      </c>
      <c r="D354" s="81" t="s">
        <v>685</v>
      </c>
      <c r="E354" s="81" t="s">
        <v>744</v>
      </c>
      <c r="F354" s="81" t="s">
        <v>748</v>
      </c>
      <c r="G354" s="81" t="s">
        <v>12</v>
      </c>
      <c r="H354" s="82">
        <v>57879.8</v>
      </c>
    </row>
    <row r="355" spans="1:8" ht="13.8" x14ac:dyDescent="0.25">
      <c r="A355" s="80">
        <v>351</v>
      </c>
      <c r="B355" s="81" t="s">
        <v>749</v>
      </c>
      <c r="C355" s="81" t="s">
        <v>1925</v>
      </c>
      <c r="D355" s="81" t="s">
        <v>685</v>
      </c>
      <c r="E355" s="81" t="s">
        <v>744</v>
      </c>
      <c r="F355" s="81" t="s">
        <v>750</v>
      </c>
      <c r="G355" s="81" t="s">
        <v>12</v>
      </c>
      <c r="H355" s="82">
        <v>230371.84</v>
      </c>
    </row>
    <row r="356" spans="1:8" ht="13.8" x14ac:dyDescent="0.25">
      <c r="A356" s="80">
        <v>352</v>
      </c>
      <c r="B356" s="81" t="s">
        <v>751</v>
      </c>
      <c r="C356" s="81" t="s">
        <v>1926</v>
      </c>
      <c r="D356" s="81" t="s">
        <v>685</v>
      </c>
      <c r="E356" s="81" t="s">
        <v>744</v>
      </c>
      <c r="F356" s="81" t="s">
        <v>752</v>
      </c>
      <c r="G356" s="81" t="s">
        <v>12</v>
      </c>
      <c r="H356" s="82">
        <v>17199.239999999998</v>
      </c>
    </row>
    <row r="357" spans="1:8" ht="13.8" x14ac:dyDescent="0.25">
      <c r="A357" s="80">
        <v>353</v>
      </c>
      <c r="B357" s="81" t="s">
        <v>753</v>
      </c>
      <c r="C357" s="81" t="s">
        <v>1927</v>
      </c>
      <c r="D357" s="81" t="s">
        <v>685</v>
      </c>
      <c r="E357" s="81" t="s">
        <v>744</v>
      </c>
      <c r="F357" s="81" t="s">
        <v>754</v>
      </c>
      <c r="G357" s="81" t="s">
        <v>12</v>
      </c>
      <c r="H357" s="82">
        <v>37730.300000000003</v>
      </c>
    </row>
    <row r="358" spans="1:8" ht="13.8" x14ac:dyDescent="0.25">
      <c r="A358" s="80">
        <v>354</v>
      </c>
      <c r="B358" s="81" t="s">
        <v>755</v>
      </c>
      <c r="C358" s="81" t="s">
        <v>1928</v>
      </c>
      <c r="D358" s="81" t="s">
        <v>685</v>
      </c>
      <c r="E358" s="81" t="s">
        <v>744</v>
      </c>
      <c r="F358" s="81" t="s">
        <v>756</v>
      </c>
      <c r="G358" s="81" t="s">
        <v>12</v>
      </c>
      <c r="H358" s="82">
        <v>18581.400000000001</v>
      </c>
    </row>
    <row r="359" spans="1:8" ht="13.8" x14ac:dyDescent="0.25">
      <c r="A359" s="80">
        <v>355</v>
      </c>
      <c r="B359" s="81" t="s">
        <v>757</v>
      </c>
      <c r="C359" s="81" t="s">
        <v>1929</v>
      </c>
      <c r="D359" s="81" t="s">
        <v>685</v>
      </c>
      <c r="E359" s="81" t="s">
        <v>744</v>
      </c>
      <c r="F359" s="81" t="s">
        <v>758</v>
      </c>
      <c r="G359" s="81" t="s">
        <v>12</v>
      </c>
      <c r="H359" s="82">
        <v>48280.399999999994</v>
      </c>
    </row>
    <row r="360" spans="1:8" ht="13.8" x14ac:dyDescent="0.25">
      <c r="A360" s="80">
        <v>356</v>
      </c>
      <c r="B360" s="81" t="s">
        <v>759</v>
      </c>
      <c r="C360" s="81" t="s">
        <v>1930</v>
      </c>
      <c r="D360" s="81" t="s">
        <v>685</v>
      </c>
      <c r="E360" s="81" t="s">
        <v>744</v>
      </c>
      <c r="F360" s="81" t="s">
        <v>760</v>
      </c>
      <c r="G360" s="81" t="s">
        <v>12</v>
      </c>
      <c r="H360" s="82">
        <v>11582.460000000001</v>
      </c>
    </row>
    <row r="361" spans="1:8" ht="13.8" x14ac:dyDescent="0.25">
      <c r="A361" s="80">
        <v>357</v>
      </c>
      <c r="B361" s="81" t="s">
        <v>761</v>
      </c>
      <c r="C361" s="81" t="s">
        <v>1931</v>
      </c>
      <c r="D361" s="81" t="s">
        <v>685</v>
      </c>
      <c r="E361" s="81" t="s">
        <v>744</v>
      </c>
      <c r="F361" s="81" t="s">
        <v>762</v>
      </c>
      <c r="G361" s="81" t="s">
        <v>12</v>
      </c>
      <c r="H361" s="82">
        <v>16559.099999999999</v>
      </c>
    </row>
    <row r="362" spans="1:8" ht="13.8" x14ac:dyDescent="0.25">
      <c r="A362" s="80">
        <v>358</v>
      </c>
      <c r="B362" s="81" t="s">
        <v>763</v>
      </c>
      <c r="C362" s="81" t="s">
        <v>1932</v>
      </c>
      <c r="D362" s="81" t="s">
        <v>685</v>
      </c>
      <c r="E362" s="81" t="s">
        <v>744</v>
      </c>
      <c r="F362" s="81" t="s">
        <v>764</v>
      </c>
      <c r="G362" s="81" t="s">
        <v>12</v>
      </c>
      <c r="H362" s="82">
        <v>12926.52</v>
      </c>
    </row>
    <row r="363" spans="1:8" ht="13.8" x14ac:dyDescent="0.25">
      <c r="A363" s="80">
        <v>359</v>
      </c>
      <c r="B363" s="81" t="s">
        <v>765</v>
      </c>
      <c r="C363" s="81" t="s">
        <v>1933</v>
      </c>
      <c r="D363" s="81" t="s">
        <v>685</v>
      </c>
      <c r="E363" s="81" t="s">
        <v>744</v>
      </c>
      <c r="F363" s="81" t="s">
        <v>766</v>
      </c>
      <c r="G363" s="81" t="s">
        <v>12</v>
      </c>
      <c r="H363" s="82">
        <v>9704.7999999999993</v>
      </c>
    </row>
    <row r="364" spans="1:8" ht="13.8" x14ac:dyDescent="0.25">
      <c r="A364" s="80">
        <v>360</v>
      </c>
      <c r="B364" s="81" t="s">
        <v>767</v>
      </c>
      <c r="C364" s="81" t="s">
        <v>1934</v>
      </c>
      <c r="D364" s="81" t="s">
        <v>685</v>
      </c>
      <c r="E364" s="81" t="s">
        <v>744</v>
      </c>
      <c r="F364" s="81" t="s">
        <v>768</v>
      </c>
      <c r="G364" s="81" t="s">
        <v>12</v>
      </c>
      <c r="H364" s="82">
        <v>11518.8</v>
      </c>
    </row>
    <row r="365" spans="1:8" ht="13.8" x14ac:dyDescent="0.25">
      <c r="A365" s="80">
        <v>361</v>
      </c>
      <c r="B365" s="81" t="s">
        <v>769</v>
      </c>
      <c r="C365" s="81" t="s">
        <v>1935</v>
      </c>
      <c r="D365" s="81" t="s">
        <v>685</v>
      </c>
      <c r="E365" s="81" t="s">
        <v>744</v>
      </c>
      <c r="F365" s="81" t="s">
        <v>770</v>
      </c>
      <c r="G365" s="81" t="s">
        <v>12</v>
      </c>
      <c r="H365" s="82">
        <v>30657</v>
      </c>
    </row>
    <row r="366" spans="1:8" ht="13.8" x14ac:dyDescent="0.25">
      <c r="A366" s="80">
        <v>362</v>
      </c>
      <c r="B366" s="81" t="s">
        <v>771</v>
      </c>
      <c r="C366" s="81" t="s">
        <v>1936</v>
      </c>
      <c r="D366" s="81" t="s">
        <v>685</v>
      </c>
      <c r="E366" s="81" t="s">
        <v>744</v>
      </c>
      <c r="F366" s="81" t="s">
        <v>772</v>
      </c>
      <c r="G366" s="81" t="s">
        <v>12</v>
      </c>
      <c r="H366" s="82">
        <v>64163.619999999995</v>
      </c>
    </row>
    <row r="367" spans="1:8" ht="13.8" x14ac:dyDescent="0.25">
      <c r="A367" s="80">
        <v>363</v>
      </c>
      <c r="B367" s="81" t="s">
        <v>773</v>
      </c>
      <c r="C367" s="81" t="s">
        <v>1937</v>
      </c>
      <c r="D367" s="81" t="s">
        <v>685</v>
      </c>
      <c r="E367" s="81" t="s">
        <v>744</v>
      </c>
      <c r="F367" s="81" t="s">
        <v>774</v>
      </c>
      <c r="G367" s="81" t="s">
        <v>12</v>
      </c>
      <c r="H367" s="82">
        <v>2940.8</v>
      </c>
    </row>
    <row r="368" spans="1:8" ht="13.8" x14ac:dyDescent="0.25">
      <c r="A368" s="80">
        <v>364</v>
      </c>
      <c r="B368" s="81" t="s">
        <v>775</v>
      </c>
      <c r="C368" s="81" t="s">
        <v>1938</v>
      </c>
      <c r="D368" s="81" t="s">
        <v>685</v>
      </c>
      <c r="E368" s="81" t="s">
        <v>744</v>
      </c>
      <c r="F368" s="81" t="s">
        <v>776</v>
      </c>
      <c r="G368" s="81" t="s">
        <v>12</v>
      </c>
      <c r="H368" s="82">
        <v>43449.279999999999</v>
      </c>
    </row>
    <row r="369" spans="1:8" ht="13.8" x14ac:dyDescent="0.25">
      <c r="A369" s="80">
        <v>365</v>
      </c>
      <c r="B369" s="81" t="s">
        <v>777</v>
      </c>
      <c r="C369" s="81" t="s">
        <v>1939</v>
      </c>
      <c r="D369" s="81" t="s">
        <v>685</v>
      </c>
      <c r="E369" s="81" t="s">
        <v>744</v>
      </c>
      <c r="F369" s="81" t="s">
        <v>778</v>
      </c>
      <c r="G369" s="81" t="s">
        <v>12</v>
      </c>
      <c r="H369" s="82">
        <v>4456.2000000000007</v>
      </c>
    </row>
    <row r="370" spans="1:8" ht="13.8" x14ac:dyDescent="0.25">
      <c r="A370" s="80">
        <v>366</v>
      </c>
      <c r="B370" s="81" t="s">
        <v>779</v>
      </c>
      <c r="C370" s="81" t="s">
        <v>1940</v>
      </c>
      <c r="D370" s="81" t="s">
        <v>685</v>
      </c>
      <c r="E370" s="81" t="s">
        <v>744</v>
      </c>
      <c r="F370" s="81" t="s">
        <v>780</v>
      </c>
      <c r="G370" s="81" t="s">
        <v>60</v>
      </c>
      <c r="H370" s="82">
        <v>146019.51</v>
      </c>
    </row>
    <row r="371" spans="1:8" ht="13.8" x14ac:dyDescent="0.25">
      <c r="A371" s="80">
        <v>367</v>
      </c>
      <c r="B371" s="81" t="s">
        <v>781</v>
      </c>
      <c r="C371" s="81" t="s">
        <v>1941</v>
      </c>
      <c r="D371" s="81" t="s">
        <v>685</v>
      </c>
      <c r="E371" s="81" t="s">
        <v>744</v>
      </c>
      <c r="F371" s="81" t="s">
        <v>782</v>
      </c>
      <c r="G371" s="81" t="s">
        <v>12</v>
      </c>
      <c r="H371" s="82">
        <v>9581.56</v>
      </c>
    </row>
    <row r="372" spans="1:8" ht="13.8" x14ac:dyDescent="0.25">
      <c r="A372" s="80">
        <v>368</v>
      </c>
      <c r="B372" s="81" t="s">
        <v>783</v>
      </c>
      <c r="C372" s="81" t="s">
        <v>1942</v>
      </c>
      <c r="D372" s="81" t="s">
        <v>685</v>
      </c>
      <c r="E372" s="81" t="s">
        <v>744</v>
      </c>
      <c r="F372" s="81" t="s">
        <v>784</v>
      </c>
      <c r="G372" s="81" t="s">
        <v>12</v>
      </c>
      <c r="H372" s="82">
        <v>7788.63</v>
      </c>
    </row>
    <row r="373" spans="1:8" ht="13.8" x14ac:dyDescent="0.25">
      <c r="A373" s="80">
        <v>369</v>
      </c>
      <c r="B373" s="81" t="s">
        <v>785</v>
      </c>
      <c r="C373" s="81" t="s">
        <v>1943</v>
      </c>
      <c r="D373" s="81" t="s">
        <v>685</v>
      </c>
      <c r="E373" s="81" t="s">
        <v>744</v>
      </c>
      <c r="F373" s="81" t="s">
        <v>786</v>
      </c>
      <c r="G373" s="81" t="s">
        <v>60</v>
      </c>
      <c r="H373" s="82">
        <v>209074.44999999998</v>
      </c>
    </row>
    <row r="374" spans="1:8" ht="13.8" x14ac:dyDescent="0.25">
      <c r="A374" s="80">
        <v>370</v>
      </c>
      <c r="B374" s="81" t="s">
        <v>787</v>
      </c>
      <c r="C374" s="81" t="s">
        <v>1944</v>
      </c>
      <c r="D374" s="81" t="s">
        <v>685</v>
      </c>
      <c r="E374" s="81" t="s">
        <v>685</v>
      </c>
      <c r="F374" s="81" t="s">
        <v>685</v>
      </c>
      <c r="G374" s="81" t="s">
        <v>30</v>
      </c>
      <c r="H374" s="82">
        <v>498693.05000000005</v>
      </c>
    </row>
    <row r="375" spans="1:8" ht="13.8" x14ac:dyDescent="0.25">
      <c r="A375" s="80">
        <v>371</v>
      </c>
      <c r="B375" s="81" t="s">
        <v>788</v>
      </c>
      <c r="C375" s="81" t="s">
        <v>1945</v>
      </c>
      <c r="D375" s="81" t="s">
        <v>685</v>
      </c>
      <c r="E375" s="81" t="s">
        <v>685</v>
      </c>
      <c r="F375" s="81" t="s">
        <v>789</v>
      </c>
      <c r="G375" s="81" t="s">
        <v>12</v>
      </c>
      <c r="H375" s="82">
        <v>133405.5</v>
      </c>
    </row>
    <row r="376" spans="1:8" ht="13.8" x14ac:dyDescent="0.25">
      <c r="A376" s="80">
        <v>372</v>
      </c>
      <c r="B376" s="81" t="s">
        <v>790</v>
      </c>
      <c r="C376" s="81" t="s">
        <v>1946</v>
      </c>
      <c r="D376" s="81" t="s">
        <v>685</v>
      </c>
      <c r="E376" s="81" t="s">
        <v>791</v>
      </c>
      <c r="F376" s="81" t="s">
        <v>791</v>
      </c>
      <c r="G376" s="81" t="s">
        <v>9</v>
      </c>
      <c r="H376" s="82">
        <v>2490706.5999999996</v>
      </c>
    </row>
    <row r="377" spans="1:8" ht="13.8" x14ac:dyDescent="0.25">
      <c r="A377" s="80">
        <v>373</v>
      </c>
      <c r="B377" s="81" t="s">
        <v>792</v>
      </c>
      <c r="C377" s="81" t="s">
        <v>1947</v>
      </c>
      <c r="D377" s="81" t="s">
        <v>685</v>
      </c>
      <c r="E377" s="81" t="s">
        <v>791</v>
      </c>
      <c r="F377" s="81" t="s">
        <v>793</v>
      </c>
      <c r="G377" s="81" t="s">
        <v>60</v>
      </c>
      <c r="H377" s="82">
        <v>980023.38000000012</v>
      </c>
    </row>
    <row r="378" spans="1:8" ht="13.8" x14ac:dyDescent="0.25">
      <c r="A378" s="80">
        <v>374</v>
      </c>
      <c r="B378" s="81" t="s">
        <v>794</v>
      </c>
      <c r="C378" s="81" t="s">
        <v>1948</v>
      </c>
      <c r="D378" s="81" t="s">
        <v>685</v>
      </c>
      <c r="E378" s="81" t="s">
        <v>795</v>
      </c>
      <c r="F378" s="81" t="s">
        <v>795</v>
      </c>
      <c r="G378" s="81" t="s">
        <v>9</v>
      </c>
      <c r="H378" s="82">
        <v>1984528.37</v>
      </c>
    </row>
    <row r="379" spans="1:8" ht="13.8" x14ac:dyDescent="0.25">
      <c r="A379" s="80">
        <v>375</v>
      </c>
      <c r="B379" s="81" t="s">
        <v>796</v>
      </c>
      <c r="C379" s="81" t="s">
        <v>1949</v>
      </c>
      <c r="D379" s="81" t="s">
        <v>685</v>
      </c>
      <c r="E379" s="81" t="s">
        <v>795</v>
      </c>
      <c r="F379" s="81" t="s">
        <v>353</v>
      </c>
      <c r="G379" s="81" t="s">
        <v>12</v>
      </c>
      <c r="H379" s="82">
        <v>1262219.2</v>
      </c>
    </row>
    <row r="380" spans="1:8" ht="13.8" x14ac:dyDescent="0.25">
      <c r="A380" s="80">
        <v>376</v>
      </c>
      <c r="B380" s="81" t="s">
        <v>797</v>
      </c>
      <c r="C380" s="81" t="s">
        <v>1950</v>
      </c>
      <c r="D380" s="81" t="s">
        <v>685</v>
      </c>
      <c r="E380" s="81" t="s">
        <v>795</v>
      </c>
      <c r="F380" s="81" t="s">
        <v>798</v>
      </c>
      <c r="G380" s="81" t="s">
        <v>12</v>
      </c>
      <c r="H380" s="82">
        <v>108312.79999999999</v>
      </c>
    </row>
    <row r="381" spans="1:8" ht="13.8" x14ac:dyDescent="0.25">
      <c r="A381" s="80">
        <v>377</v>
      </c>
      <c r="B381" s="81" t="s">
        <v>799</v>
      </c>
      <c r="C381" s="81" t="s">
        <v>1951</v>
      </c>
      <c r="D381" s="81" t="s">
        <v>685</v>
      </c>
      <c r="E381" s="81" t="s">
        <v>784</v>
      </c>
      <c r="F381" s="81" t="s">
        <v>800</v>
      </c>
      <c r="G381" s="81" t="s">
        <v>9</v>
      </c>
      <c r="H381" s="82">
        <v>482106.2</v>
      </c>
    </row>
    <row r="382" spans="1:8" ht="13.8" x14ac:dyDescent="0.25">
      <c r="A382" s="80">
        <v>378</v>
      </c>
      <c r="B382" s="81" t="s">
        <v>801</v>
      </c>
      <c r="C382" s="81" t="s">
        <v>1952</v>
      </c>
      <c r="D382" s="81" t="s">
        <v>685</v>
      </c>
      <c r="E382" s="81" t="s">
        <v>784</v>
      </c>
      <c r="F382" s="81" t="s">
        <v>802</v>
      </c>
      <c r="G382" s="81" t="s">
        <v>12</v>
      </c>
      <c r="H382" s="82">
        <v>25992.26</v>
      </c>
    </row>
    <row r="383" spans="1:8" ht="13.8" x14ac:dyDescent="0.25">
      <c r="A383" s="80">
        <v>379</v>
      </c>
      <c r="B383" s="81" t="s">
        <v>803</v>
      </c>
      <c r="C383" s="81" t="s">
        <v>1953</v>
      </c>
      <c r="D383" s="81" t="s">
        <v>685</v>
      </c>
      <c r="E383" s="81" t="s">
        <v>784</v>
      </c>
      <c r="F383" s="81" t="s">
        <v>804</v>
      </c>
      <c r="G383" s="81" t="s">
        <v>12</v>
      </c>
      <c r="H383" s="82">
        <v>55186.18</v>
      </c>
    </row>
    <row r="384" spans="1:8" ht="13.8" x14ac:dyDescent="0.25">
      <c r="A384" s="80">
        <v>380</v>
      </c>
      <c r="B384" s="81" t="s">
        <v>805</v>
      </c>
      <c r="C384" s="81" t="s">
        <v>1954</v>
      </c>
      <c r="D384" s="81" t="s">
        <v>685</v>
      </c>
      <c r="E384" s="81" t="s">
        <v>784</v>
      </c>
      <c r="F384" s="81" t="s">
        <v>806</v>
      </c>
      <c r="G384" s="81" t="s">
        <v>12</v>
      </c>
      <c r="H384" s="82">
        <v>299906.46999999997</v>
      </c>
    </row>
    <row r="385" spans="1:8" ht="13.8" x14ac:dyDescent="0.25">
      <c r="A385" s="80">
        <v>381</v>
      </c>
      <c r="B385" s="81" t="s">
        <v>807</v>
      </c>
      <c r="C385" s="81" t="s">
        <v>1955</v>
      </c>
      <c r="D385" s="81" t="s">
        <v>685</v>
      </c>
      <c r="E385" s="81" t="s">
        <v>784</v>
      </c>
      <c r="F385" s="81" t="s">
        <v>808</v>
      </c>
      <c r="G385" s="81" t="s">
        <v>60</v>
      </c>
      <c r="H385" s="82">
        <v>276067.86000000004</v>
      </c>
    </row>
    <row r="386" spans="1:8" ht="13.8" x14ac:dyDescent="0.25">
      <c r="A386" s="80">
        <v>382</v>
      </c>
      <c r="B386" s="81" t="s">
        <v>809</v>
      </c>
      <c r="C386" s="81" t="s">
        <v>1956</v>
      </c>
      <c r="D386" s="81" t="s">
        <v>685</v>
      </c>
      <c r="E386" s="81" t="s">
        <v>784</v>
      </c>
      <c r="F386" s="81" t="s">
        <v>784</v>
      </c>
      <c r="G386" s="81" t="s">
        <v>12</v>
      </c>
      <c r="H386" s="82">
        <v>478935.82</v>
      </c>
    </row>
    <row r="387" spans="1:8" ht="13.8" x14ac:dyDescent="0.25">
      <c r="A387" s="80">
        <v>383</v>
      </c>
      <c r="B387" s="81" t="s">
        <v>810</v>
      </c>
      <c r="C387" s="81" t="s">
        <v>1957</v>
      </c>
      <c r="D387" s="81" t="s">
        <v>685</v>
      </c>
      <c r="E387" s="81" t="s">
        <v>811</v>
      </c>
      <c r="F387" s="81" t="s">
        <v>811</v>
      </c>
      <c r="G387" s="81" t="s">
        <v>9</v>
      </c>
      <c r="H387" s="82">
        <v>1918858.0799999998</v>
      </c>
    </row>
    <row r="388" spans="1:8" ht="13.8" x14ac:dyDescent="0.25">
      <c r="A388" s="80">
        <v>384</v>
      </c>
      <c r="B388" s="81" t="s">
        <v>812</v>
      </c>
      <c r="C388" s="81" t="s">
        <v>1958</v>
      </c>
      <c r="D388" s="81" t="s">
        <v>685</v>
      </c>
      <c r="E388" s="81" t="s">
        <v>811</v>
      </c>
      <c r="F388" s="81" t="s">
        <v>813</v>
      </c>
      <c r="G388" s="81" t="s">
        <v>12</v>
      </c>
      <c r="H388" s="82">
        <v>26295</v>
      </c>
    </row>
    <row r="389" spans="1:8" ht="13.8" x14ac:dyDescent="0.25">
      <c r="A389" s="80">
        <v>385</v>
      </c>
      <c r="B389" s="81" t="s">
        <v>814</v>
      </c>
      <c r="C389" s="81" t="s">
        <v>1959</v>
      </c>
      <c r="D389" s="81" t="s">
        <v>685</v>
      </c>
      <c r="E389" s="81" t="s">
        <v>811</v>
      </c>
      <c r="F389" s="81" t="s">
        <v>815</v>
      </c>
      <c r="G389" s="81" t="s">
        <v>12</v>
      </c>
      <c r="H389" s="82">
        <v>215249.8</v>
      </c>
    </row>
    <row r="390" spans="1:8" ht="13.8" x14ac:dyDescent="0.25">
      <c r="A390" s="80">
        <v>386</v>
      </c>
      <c r="B390" s="81" t="s">
        <v>816</v>
      </c>
      <c r="C390" s="81" t="s">
        <v>1960</v>
      </c>
      <c r="D390" s="81" t="s">
        <v>685</v>
      </c>
      <c r="E390" s="81" t="s">
        <v>811</v>
      </c>
      <c r="F390" s="81" t="s">
        <v>817</v>
      </c>
      <c r="G390" s="81" t="s">
        <v>12</v>
      </c>
      <c r="H390" s="82">
        <v>97970.14</v>
      </c>
    </row>
    <row r="391" spans="1:8" ht="13.8" x14ac:dyDescent="0.25">
      <c r="A391" s="80">
        <v>387</v>
      </c>
      <c r="B391" s="81" t="s">
        <v>818</v>
      </c>
      <c r="C391" s="81" t="s">
        <v>1961</v>
      </c>
      <c r="D391" s="81" t="s">
        <v>819</v>
      </c>
      <c r="E391" s="81" t="s">
        <v>820</v>
      </c>
      <c r="F391" s="81" t="s">
        <v>820</v>
      </c>
      <c r="G391" s="81" t="s">
        <v>9</v>
      </c>
      <c r="H391" s="82">
        <v>50044457.590000004</v>
      </c>
    </row>
    <row r="392" spans="1:8" ht="13.8" x14ac:dyDescent="0.25">
      <c r="A392" s="80">
        <v>388</v>
      </c>
      <c r="B392" s="81" t="s">
        <v>821</v>
      </c>
      <c r="C392" s="81" t="s">
        <v>1962</v>
      </c>
      <c r="D392" s="81" t="s">
        <v>819</v>
      </c>
      <c r="E392" s="81" t="s">
        <v>820</v>
      </c>
      <c r="F392" s="81" t="s">
        <v>822</v>
      </c>
      <c r="G392" s="81" t="s">
        <v>60</v>
      </c>
      <c r="H392" s="82">
        <v>2266559.87</v>
      </c>
    </row>
    <row r="393" spans="1:8" ht="13.8" x14ac:dyDescent="0.25">
      <c r="A393" s="80">
        <v>389</v>
      </c>
      <c r="B393" s="81" t="s">
        <v>823</v>
      </c>
      <c r="C393" s="81" t="s">
        <v>1963</v>
      </c>
      <c r="D393" s="81" t="s">
        <v>819</v>
      </c>
      <c r="E393" s="81" t="s">
        <v>820</v>
      </c>
      <c r="F393" s="81" t="s">
        <v>824</v>
      </c>
      <c r="G393" s="81" t="s">
        <v>60</v>
      </c>
      <c r="H393" s="82">
        <v>661401.20000000007</v>
      </c>
    </row>
    <row r="394" spans="1:8" ht="13.8" x14ac:dyDescent="0.25">
      <c r="A394" s="80">
        <v>390</v>
      </c>
      <c r="B394" s="81" t="s">
        <v>825</v>
      </c>
      <c r="C394" s="81" t="s">
        <v>1964</v>
      </c>
      <c r="D394" s="81" t="s">
        <v>819</v>
      </c>
      <c r="E394" s="81" t="s">
        <v>820</v>
      </c>
      <c r="F394" s="81" t="s">
        <v>826</v>
      </c>
      <c r="G394" s="81" t="s">
        <v>60</v>
      </c>
      <c r="H394" s="82">
        <v>2996221.4300000006</v>
      </c>
    </row>
    <row r="395" spans="1:8" ht="13.8" x14ac:dyDescent="0.25">
      <c r="A395" s="80">
        <v>391</v>
      </c>
      <c r="B395" s="81" t="s">
        <v>827</v>
      </c>
      <c r="C395" s="81" t="s">
        <v>1965</v>
      </c>
      <c r="D395" s="81" t="s">
        <v>819</v>
      </c>
      <c r="E395" s="81" t="s">
        <v>820</v>
      </c>
      <c r="F395" s="81" t="s">
        <v>828</v>
      </c>
      <c r="G395" s="81" t="s">
        <v>60</v>
      </c>
      <c r="H395" s="82">
        <v>6022695.9500000002</v>
      </c>
    </row>
    <row r="396" spans="1:8" ht="13.8" x14ac:dyDescent="0.25">
      <c r="A396" s="80">
        <v>392</v>
      </c>
      <c r="B396" s="81" t="s">
        <v>829</v>
      </c>
      <c r="C396" s="81" t="s">
        <v>1966</v>
      </c>
      <c r="D396" s="81" t="s">
        <v>819</v>
      </c>
      <c r="E396" s="81" t="s">
        <v>820</v>
      </c>
      <c r="F396" s="81" t="s">
        <v>830</v>
      </c>
      <c r="G396" s="81" t="s">
        <v>60</v>
      </c>
      <c r="H396" s="82">
        <v>2682691.2799999993</v>
      </c>
    </row>
    <row r="397" spans="1:8" ht="13.8" x14ac:dyDescent="0.25">
      <c r="A397" s="80">
        <v>393</v>
      </c>
      <c r="B397" s="81" t="s">
        <v>831</v>
      </c>
      <c r="C397" s="81" t="s">
        <v>1967</v>
      </c>
      <c r="D397" s="81" t="s">
        <v>819</v>
      </c>
      <c r="E397" s="81" t="s">
        <v>820</v>
      </c>
      <c r="F397" s="81" t="s">
        <v>832</v>
      </c>
      <c r="G397" s="81" t="s">
        <v>60</v>
      </c>
      <c r="H397" s="82">
        <v>6007568.7999999998</v>
      </c>
    </row>
    <row r="398" spans="1:8" ht="13.8" x14ac:dyDescent="0.25">
      <c r="A398" s="80">
        <v>394</v>
      </c>
      <c r="B398" s="81" t="s">
        <v>833</v>
      </c>
      <c r="C398" s="81" t="s">
        <v>1968</v>
      </c>
      <c r="D398" s="81" t="s">
        <v>819</v>
      </c>
      <c r="E398" s="81" t="s">
        <v>820</v>
      </c>
      <c r="F398" s="81" t="s">
        <v>834</v>
      </c>
      <c r="G398" s="81" t="s">
        <v>60</v>
      </c>
      <c r="H398" s="82">
        <v>4931551.7899999991</v>
      </c>
    </row>
    <row r="399" spans="1:8" ht="13.8" x14ac:dyDescent="0.25">
      <c r="A399" s="80">
        <v>395</v>
      </c>
      <c r="B399" s="81" t="s">
        <v>835</v>
      </c>
      <c r="C399" s="81" t="s">
        <v>1969</v>
      </c>
      <c r="D399" s="81" t="s">
        <v>819</v>
      </c>
      <c r="E399" s="81" t="s">
        <v>820</v>
      </c>
      <c r="F399" s="81" t="s">
        <v>836</v>
      </c>
      <c r="G399" s="81" t="s">
        <v>60</v>
      </c>
      <c r="H399" s="82">
        <v>11401778.879999997</v>
      </c>
    </row>
    <row r="400" spans="1:8" ht="13.8" x14ac:dyDescent="0.25">
      <c r="A400" s="80">
        <v>396</v>
      </c>
      <c r="B400" s="81" t="s">
        <v>837</v>
      </c>
      <c r="C400" s="81" t="s">
        <v>1970</v>
      </c>
      <c r="D400" s="81" t="s">
        <v>819</v>
      </c>
      <c r="E400" s="81" t="s">
        <v>838</v>
      </c>
      <c r="F400" s="81" t="s">
        <v>838</v>
      </c>
      <c r="G400" s="81" t="s">
        <v>30</v>
      </c>
      <c r="H400" s="82">
        <v>406369.48999999993</v>
      </c>
    </row>
    <row r="401" spans="1:8" ht="13.8" x14ac:dyDescent="0.25">
      <c r="A401" s="80">
        <v>397</v>
      </c>
      <c r="B401" s="81" t="s">
        <v>839</v>
      </c>
      <c r="C401" s="81" t="s">
        <v>1971</v>
      </c>
      <c r="D401" s="81" t="s">
        <v>819</v>
      </c>
      <c r="E401" s="81" t="s">
        <v>838</v>
      </c>
      <c r="F401" s="81" t="s">
        <v>840</v>
      </c>
      <c r="G401" s="81" t="s">
        <v>12</v>
      </c>
      <c r="H401" s="82">
        <v>1648522.8400000008</v>
      </c>
    </row>
    <row r="402" spans="1:8" ht="13.8" x14ac:dyDescent="0.25">
      <c r="A402" s="80">
        <v>398</v>
      </c>
      <c r="B402" s="81" t="s">
        <v>841</v>
      </c>
      <c r="C402" s="81" t="s">
        <v>1972</v>
      </c>
      <c r="D402" s="81" t="s">
        <v>819</v>
      </c>
      <c r="E402" s="81" t="s">
        <v>838</v>
      </c>
      <c r="F402" s="81" t="s">
        <v>842</v>
      </c>
      <c r="G402" s="81" t="s">
        <v>12</v>
      </c>
      <c r="H402" s="82">
        <v>649178.05999999994</v>
      </c>
    </row>
    <row r="403" spans="1:8" ht="13.8" x14ac:dyDescent="0.25">
      <c r="A403" s="80">
        <v>399</v>
      </c>
      <c r="B403" s="81" t="s">
        <v>843</v>
      </c>
      <c r="C403" s="81" t="s">
        <v>1973</v>
      </c>
      <c r="D403" s="81" t="s">
        <v>819</v>
      </c>
      <c r="E403" s="81" t="s">
        <v>838</v>
      </c>
      <c r="F403" s="81" t="s">
        <v>844</v>
      </c>
      <c r="G403" s="81" t="s">
        <v>12</v>
      </c>
      <c r="H403" s="82">
        <v>764307.05</v>
      </c>
    </row>
    <row r="404" spans="1:8" ht="13.8" x14ac:dyDescent="0.25">
      <c r="A404" s="80">
        <v>400</v>
      </c>
      <c r="B404" s="81" t="s">
        <v>845</v>
      </c>
      <c r="C404" s="81" t="s">
        <v>1974</v>
      </c>
      <c r="D404" s="81" t="s">
        <v>819</v>
      </c>
      <c r="E404" s="81" t="s">
        <v>838</v>
      </c>
      <c r="F404" s="81" t="s">
        <v>846</v>
      </c>
      <c r="G404" s="81" t="s">
        <v>60</v>
      </c>
      <c r="H404" s="82">
        <v>638173.95000000007</v>
      </c>
    </row>
    <row r="405" spans="1:8" ht="13.8" x14ac:dyDescent="0.25">
      <c r="A405" s="80">
        <v>401</v>
      </c>
      <c r="B405" s="81" t="s">
        <v>847</v>
      </c>
      <c r="C405" s="81" t="s">
        <v>1975</v>
      </c>
      <c r="D405" s="81" t="s">
        <v>819</v>
      </c>
      <c r="E405" s="81" t="s">
        <v>838</v>
      </c>
      <c r="F405" s="81" t="s">
        <v>848</v>
      </c>
      <c r="G405" s="81" t="s">
        <v>12</v>
      </c>
      <c r="H405" s="82">
        <v>2428538.3200000003</v>
      </c>
    </row>
    <row r="406" spans="1:8" ht="13.8" x14ac:dyDescent="0.25">
      <c r="A406" s="80">
        <v>402</v>
      </c>
      <c r="B406" s="81" t="s">
        <v>849</v>
      </c>
      <c r="C406" s="81" t="s">
        <v>1976</v>
      </c>
      <c r="D406" s="81" t="s">
        <v>819</v>
      </c>
      <c r="E406" s="81" t="s">
        <v>838</v>
      </c>
      <c r="F406" s="81" t="s">
        <v>850</v>
      </c>
      <c r="G406" s="81" t="s">
        <v>60</v>
      </c>
      <c r="H406" s="82">
        <v>1938042.79</v>
      </c>
    </row>
    <row r="407" spans="1:8" ht="13.8" x14ac:dyDescent="0.25">
      <c r="A407" s="80">
        <v>403</v>
      </c>
      <c r="B407" s="81" t="s">
        <v>851</v>
      </c>
      <c r="C407" s="81" t="s">
        <v>1977</v>
      </c>
      <c r="D407" s="81" t="s">
        <v>819</v>
      </c>
      <c r="E407" s="81" t="s">
        <v>852</v>
      </c>
      <c r="F407" s="81" t="s">
        <v>852</v>
      </c>
      <c r="G407" s="81" t="s">
        <v>30</v>
      </c>
      <c r="H407" s="82">
        <v>11399.999999999998</v>
      </c>
    </row>
    <row r="408" spans="1:8" ht="13.8" x14ac:dyDescent="0.25">
      <c r="A408" s="80">
        <v>404</v>
      </c>
      <c r="B408" s="81" t="s">
        <v>853</v>
      </c>
      <c r="C408" s="81" t="s">
        <v>1978</v>
      </c>
      <c r="D408" s="81" t="s">
        <v>819</v>
      </c>
      <c r="E408" s="81" t="s">
        <v>852</v>
      </c>
      <c r="F408" s="81" t="s">
        <v>854</v>
      </c>
      <c r="G408" s="81" t="s">
        <v>12</v>
      </c>
      <c r="H408" s="82">
        <v>3800</v>
      </c>
    </row>
    <row r="409" spans="1:8" ht="13.8" x14ac:dyDescent="0.25">
      <c r="A409" s="80">
        <v>405</v>
      </c>
      <c r="B409" s="81" t="s">
        <v>855</v>
      </c>
      <c r="C409" s="81" t="s">
        <v>1979</v>
      </c>
      <c r="D409" s="81" t="s">
        <v>819</v>
      </c>
      <c r="E409" s="81" t="s">
        <v>856</v>
      </c>
      <c r="F409" s="81" t="s">
        <v>856</v>
      </c>
      <c r="G409" s="81" t="s">
        <v>9</v>
      </c>
      <c r="H409" s="82">
        <v>1305058.2599999998</v>
      </c>
    </row>
    <row r="410" spans="1:8" ht="13.8" x14ac:dyDescent="0.25">
      <c r="A410" s="80">
        <v>406</v>
      </c>
      <c r="B410" s="81" t="s">
        <v>857</v>
      </c>
      <c r="C410" s="81" t="s">
        <v>1980</v>
      </c>
      <c r="D410" s="81" t="s">
        <v>819</v>
      </c>
      <c r="E410" s="81" t="s">
        <v>856</v>
      </c>
      <c r="F410" s="81" t="s">
        <v>858</v>
      </c>
      <c r="G410" s="81" t="s">
        <v>12</v>
      </c>
      <c r="H410" s="82">
        <v>1162203.6700000002</v>
      </c>
    </row>
    <row r="411" spans="1:8" ht="13.8" x14ac:dyDescent="0.25">
      <c r="A411" s="80">
        <v>407</v>
      </c>
      <c r="B411" s="81" t="s">
        <v>859</v>
      </c>
      <c r="C411" s="81" t="s">
        <v>1981</v>
      </c>
      <c r="D411" s="81" t="s">
        <v>819</v>
      </c>
      <c r="E411" s="81" t="s">
        <v>856</v>
      </c>
      <c r="F411" s="81" t="s">
        <v>659</v>
      </c>
      <c r="G411" s="81" t="s">
        <v>12</v>
      </c>
      <c r="H411" s="82">
        <v>207995.52000000002</v>
      </c>
    </row>
    <row r="412" spans="1:8" ht="13.8" x14ac:dyDescent="0.25">
      <c r="A412" s="80">
        <v>408</v>
      </c>
      <c r="B412" s="81" t="s">
        <v>860</v>
      </c>
      <c r="C412" s="81" t="s">
        <v>1982</v>
      </c>
      <c r="D412" s="81" t="s">
        <v>819</v>
      </c>
      <c r="E412" s="81" t="s">
        <v>760</v>
      </c>
      <c r="F412" s="81" t="s">
        <v>760</v>
      </c>
      <c r="G412" s="81" t="s">
        <v>30</v>
      </c>
      <c r="H412" s="82">
        <v>36238.960000000006</v>
      </c>
    </row>
    <row r="413" spans="1:8" ht="13.8" x14ac:dyDescent="0.25">
      <c r="A413" s="80">
        <v>409</v>
      </c>
      <c r="B413" s="81" t="s">
        <v>861</v>
      </c>
      <c r="C413" s="81" t="s">
        <v>1983</v>
      </c>
      <c r="D413" s="81" t="s">
        <v>819</v>
      </c>
      <c r="E413" s="81" t="s">
        <v>862</v>
      </c>
      <c r="F413" s="81" t="s">
        <v>862</v>
      </c>
      <c r="G413" s="81" t="s">
        <v>30</v>
      </c>
      <c r="H413" s="82">
        <v>304298.16000000003</v>
      </c>
    </row>
    <row r="414" spans="1:8" ht="13.8" x14ac:dyDescent="0.25">
      <c r="A414" s="80">
        <v>410</v>
      </c>
      <c r="B414" s="81" t="s">
        <v>863</v>
      </c>
      <c r="C414" s="81" t="s">
        <v>1984</v>
      </c>
      <c r="D414" s="81" t="s">
        <v>819</v>
      </c>
      <c r="E414" s="81" t="s">
        <v>864</v>
      </c>
      <c r="F414" s="81" t="s">
        <v>865</v>
      </c>
      <c r="G414" s="81" t="s">
        <v>30</v>
      </c>
      <c r="H414" s="82">
        <v>818601.27999999991</v>
      </c>
    </row>
    <row r="415" spans="1:8" ht="13.8" x14ac:dyDescent="0.25">
      <c r="A415" s="80">
        <v>411</v>
      </c>
      <c r="B415" s="81" t="s">
        <v>866</v>
      </c>
      <c r="C415" s="81" t="s">
        <v>1985</v>
      </c>
      <c r="D415" s="81" t="s">
        <v>819</v>
      </c>
      <c r="E415" s="81" t="s">
        <v>864</v>
      </c>
      <c r="F415" s="81" t="s">
        <v>867</v>
      </c>
      <c r="G415" s="81" t="s">
        <v>60</v>
      </c>
      <c r="H415" s="82">
        <v>1117692.4500000002</v>
      </c>
    </row>
    <row r="416" spans="1:8" ht="13.8" x14ac:dyDescent="0.25">
      <c r="A416" s="80">
        <v>412</v>
      </c>
      <c r="B416" s="81" t="s">
        <v>868</v>
      </c>
      <c r="C416" s="81" t="s">
        <v>1986</v>
      </c>
      <c r="D416" s="81" t="s">
        <v>819</v>
      </c>
      <c r="E416" s="81" t="s">
        <v>864</v>
      </c>
      <c r="F416" s="81" t="s">
        <v>869</v>
      </c>
      <c r="G416" s="81" t="s">
        <v>12</v>
      </c>
      <c r="H416" s="82">
        <v>269161.49</v>
      </c>
    </row>
    <row r="417" spans="1:8" ht="13.8" x14ac:dyDescent="0.25">
      <c r="A417" s="80">
        <v>413</v>
      </c>
      <c r="B417" s="81" t="s">
        <v>870</v>
      </c>
      <c r="C417" s="81" t="s">
        <v>1987</v>
      </c>
      <c r="D417" s="81" t="s">
        <v>819</v>
      </c>
      <c r="E417" s="81" t="s">
        <v>864</v>
      </c>
      <c r="F417" s="81" t="s">
        <v>864</v>
      </c>
      <c r="G417" s="81" t="s">
        <v>60</v>
      </c>
      <c r="H417" s="82">
        <v>1469298.4600000002</v>
      </c>
    </row>
    <row r="418" spans="1:8" ht="13.8" x14ac:dyDescent="0.25">
      <c r="A418" s="80">
        <v>414</v>
      </c>
      <c r="B418" s="81" t="s">
        <v>871</v>
      </c>
      <c r="C418" s="81" t="s">
        <v>1988</v>
      </c>
      <c r="D418" s="81" t="s">
        <v>819</v>
      </c>
      <c r="E418" s="81" t="s">
        <v>864</v>
      </c>
      <c r="F418" s="81" t="s">
        <v>872</v>
      </c>
      <c r="G418" s="81" t="s">
        <v>12</v>
      </c>
      <c r="H418" s="82">
        <v>296808.58</v>
      </c>
    </row>
    <row r="419" spans="1:8" ht="13.8" x14ac:dyDescent="0.25">
      <c r="A419" s="80">
        <v>415</v>
      </c>
      <c r="B419" s="81" t="s">
        <v>873</v>
      </c>
      <c r="C419" s="81" t="s">
        <v>1989</v>
      </c>
      <c r="D419" s="81" t="s">
        <v>819</v>
      </c>
      <c r="E419" s="81" t="s">
        <v>874</v>
      </c>
      <c r="F419" s="81" t="s">
        <v>875</v>
      </c>
      <c r="G419" s="81" t="s">
        <v>30</v>
      </c>
      <c r="H419" s="82">
        <v>122090</v>
      </c>
    </row>
    <row r="420" spans="1:8" ht="13.8" x14ac:dyDescent="0.25">
      <c r="A420" s="80">
        <v>416</v>
      </c>
      <c r="B420" s="81" t="s">
        <v>876</v>
      </c>
      <c r="C420" s="81" t="s">
        <v>1990</v>
      </c>
      <c r="D420" s="81" t="s">
        <v>819</v>
      </c>
      <c r="E420" s="81" t="s">
        <v>877</v>
      </c>
      <c r="F420" s="81" t="s">
        <v>878</v>
      </c>
      <c r="G420" s="81" t="s">
        <v>9</v>
      </c>
      <c r="H420" s="82">
        <v>2263223.36</v>
      </c>
    </row>
    <row r="421" spans="1:8" ht="13.8" x14ac:dyDescent="0.25">
      <c r="A421" s="80">
        <v>417</v>
      </c>
      <c r="B421" s="81" t="s">
        <v>879</v>
      </c>
      <c r="C421" s="81" t="s">
        <v>1991</v>
      </c>
      <c r="D421" s="81" t="s">
        <v>819</v>
      </c>
      <c r="E421" s="81" t="s">
        <v>880</v>
      </c>
      <c r="F421" s="81" t="s">
        <v>880</v>
      </c>
      <c r="G421" s="81" t="s">
        <v>30</v>
      </c>
      <c r="H421" s="82">
        <v>230716.42</v>
      </c>
    </row>
    <row r="422" spans="1:8" ht="13.8" x14ac:dyDescent="0.25">
      <c r="A422" s="80">
        <v>418</v>
      </c>
      <c r="B422" s="81" t="s">
        <v>881</v>
      </c>
      <c r="C422" s="81" t="s">
        <v>1992</v>
      </c>
      <c r="D422" s="81" t="s">
        <v>819</v>
      </c>
      <c r="E422" s="81" t="s">
        <v>882</v>
      </c>
      <c r="F422" s="81" t="s">
        <v>883</v>
      </c>
      <c r="G422" s="81" t="s">
        <v>30</v>
      </c>
      <c r="H422" s="82">
        <v>263168.53999999998</v>
      </c>
    </row>
    <row r="423" spans="1:8" ht="13.8" x14ac:dyDescent="0.25">
      <c r="A423" s="80">
        <v>419</v>
      </c>
      <c r="B423" s="81" t="s">
        <v>884</v>
      </c>
      <c r="C423" s="81" t="s">
        <v>1993</v>
      </c>
      <c r="D423" s="81" t="s">
        <v>819</v>
      </c>
      <c r="E423" s="81" t="s">
        <v>885</v>
      </c>
      <c r="F423" s="81" t="s">
        <v>885</v>
      </c>
      <c r="G423" s="81" t="s">
        <v>9</v>
      </c>
      <c r="H423" s="82">
        <v>3396800.2</v>
      </c>
    </row>
    <row r="424" spans="1:8" ht="13.8" x14ac:dyDescent="0.25">
      <c r="A424" s="80">
        <v>420</v>
      </c>
      <c r="B424" s="81" t="s">
        <v>886</v>
      </c>
      <c r="C424" s="81" t="s">
        <v>1994</v>
      </c>
      <c r="D424" s="81" t="s">
        <v>819</v>
      </c>
      <c r="E424" s="81" t="s">
        <v>885</v>
      </c>
      <c r="F424" s="81" t="s">
        <v>887</v>
      </c>
      <c r="G424" s="81" t="s">
        <v>12</v>
      </c>
      <c r="H424" s="82">
        <v>2554969.3699999996</v>
      </c>
    </row>
    <row r="425" spans="1:8" ht="13.8" x14ac:dyDescent="0.25">
      <c r="A425" s="80">
        <v>421</v>
      </c>
      <c r="B425" s="81" t="s">
        <v>888</v>
      </c>
      <c r="C425" s="81" t="s">
        <v>1995</v>
      </c>
      <c r="D425" s="81" t="s">
        <v>819</v>
      </c>
      <c r="E425" s="81" t="s">
        <v>885</v>
      </c>
      <c r="F425" s="81" t="s">
        <v>889</v>
      </c>
      <c r="G425" s="81" t="s">
        <v>12</v>
      </c>
      <c r="H425" s="82">
        <v>320754.06999999995</v>
      </c>
    </row>
    <row r="426" spans="1:8" ht="13.8" x14ac:dyDescent="0.25">
      <c r="A426" s="80">
        <v>422</v>
      </c>
      <c r="B426" s="81" t="s">
        <v>890</v>
      </c>
      <c r="C426" s="81" t="s">
        <v>1996</v>
      </c>
      <c r="D426" s="81" t="s">
        <v>891</v>
      </c>
      <c r="E426" s="81" t="s">
        <v>892</v>
      </c>
      <c r="F426" s="81" t="s">
        <v>892</v>
      </c>
      <c r="G426" s="81" t="s">
        <v>9</v>
      </c>
      <c r="H426" s="82">
        <v>27829225.41</v>
      </c>
    </row>
    <row r="427" spans="1:8" ht="13.8" x14ac:dyDescent="0.25">
      <c r="A427" s="80">
        <v>423</v>
      </c>
      <c r="B427" s="81" t="s">
        <v>893</v>
      </c>
      <c r="C427" s="81" t="s">
        <v>1997</v>
      </c>
      <c r="D427" s="81" t="s">
        <v>891</v>
      </c>
      <c r="E427" s="81" t="s">
        <v>892</v>
      </c>
      <c r="F427" s="81" t="s">
        <v>894</v>
      </c>
      <c r="G427" s="81" t="s">
        <v>12</v>
      </c>
      <c r="H427" s="82">
        <v>406483.78999999992</v>
      </c>
    </row>
    <row r="428" spans="1:8" ht="13.8" x14ac:dyDescent="0.25">
      <c r="A428" s="80">
        <v>424</v>
      </c>
      <c r="B428" s="81" t="s">
        <v>895</v>
      </c>
      <c r="C428" s="81" t="s">
        <v>1998</v>
      </c>
      <c r="D428" s="81" t="s">
        <v>891</v>
      </c>
      <c r="E428" s="81" t="s">
        <v>892</v>
      </c>
      <c r="F428" s="81" t="s">
        <v>896</v>
      </c>
      <c r="G428" s="81" t="s">
        <v>12</v>
      </c>
      <c r="H428" s="82">
        <v>186236.55</v>
      </c>
    </row>
    <row r="429" spans="1:8" ht="13.8" x14ac:dyDescent="0.25">
      <c r="A429" s="80">
        <v>425</v>
      </c>
      <c r="B429" s="81" t="s">
        <v>897</v>
      </c>
      <c r="C429" s="81" t="s">
        <v>1999</v>
      </c>
      <c r="D429" s="81" t="s">
        <v>891</v>
      </c>
      <c r="E429" s="81" t="s">
        <v>892</v>
      </c>
      <c r="F429" s="81" t="s">
        <v>898</v>
      </c>
      <c r="G429" s="81" t="s">
        <v>12</v>
      </c>
      <c r="H429" s="82">
        <v>171562.43</v>
      </c>
    </row>
    <row r="430" spans="1:8" ht="13.8" x14ac:dyDescent="0.25">
      <c r="A430" s="80">
        <v>426</v>
      </c>
      <c r="B430" s="81" t="s">
        <v>899</v>
      </c>
      <c r="C430" s="81" t="s">
        <v>2000</v>
      </c>
      <c r="D430" s="81" t="s">
        <v>891</v>
      </c>
      <c r="E430" s="81" t="s">
        <v>892</v>
      </c>
      <c r="F430" s="81" t="s">
        <v>900</v>
      </c>
      <c r="G430" s="81" t="s">
        <v>60</v>
      </c>
      <c r="H430" s="82">
        <v>4494216.83</v>
      </c>
    </row>
    <row r="431" spans="1:8" ht="13.8" x14ac:dyDescent="0.25">
      <c r="A431" s="80">
        <v>427</v>
      </c>
      <c r="B431" s="81" t="s">
        <v>901</v>
      </c>
      <c r="C431" s="81" t="s">
        <v>2001</v>
      </c>
      <c r="D431" s="81" t="s">
        <v>891</v>
      </c>
      <c r="E431" s="81" t="s">
        <v>892</v>
      </c>
      <c r="F431" s="81" t="s">
        <v>902</v>
      </c>
      <c r="G431" s="81" t="s">
        <v>60</v>
      </c>
      <c r="H431" s="82">
        <v>4167692.2199999997</v>
      </c>
    </row>
    <row r="432" spans="1:8" ht="13.8" x14ac:dyDescent="0.25">
      <c r="A432" s="80">
        <v>428</v>
      </c>
      <c r="B432" s="81" t="s">
        <v>903</v>
      </c>
      <c r="C432" s="81" t="s">
        <v>2002</v>
      </c>
      <c r="D432" s="81" t="s">
        <v>891</v>
      </c>
      <c r="E432" s="81" t="s">
        <v>892</v>
      </c>
      <c r="F432" s="81" t="s">
        <v>904</v>
      </c>
      <c r="G432" s="81" t="s">
        <v>12</v>
      </c>
      <c r="H432" s="82">
        <v>510742.25</v>
      </c>
    </row>
    <row r="433" spans="1:8" ht="13.8" x14ac:dyDescent="0.25">
      <c r="A433" s="80">
        <v>429</v>
      </c>
      <c r="B433" s="81" t="s">
        <v>905</v>
      </c>
      <c r="C433" s="81" t="s">
        <v>2003</v>
      </c>
      <c r="D433" s="81" t="s">
        <v>891</v>
      </c>
      <c r="E433" s="81" t="s">
        <v>892</v>
      </c>
      <c r="F433" s="81" t="s">
        <v>906</v>
      </c>
      <c r="G433" s="81" t="s">
        <v>60</v>
      </c>
      <c r="H433" s="82">
        <v>1038452.22</v>
      </c>
    </row>
    <row r="434" spans="1:8" ht="13.8" x14ac:dyDescent="0.25">
      <c r="A434" s="80">
        <v>430</v>
      </c>
      <c r="B434" s="81" t="s">
        <v>907</v>
      </c>
      <c r="C434" s="81" t="s">
        <v>2004</v>
      </c>
      <c r="D434" s="81" t="s">
        <v>891</v>
      </c>
      <c r="E434" s="81" t="s">
        <v>892</v>
      </c>
      <c r="F434" s="81" t="s">
        <v>908</v>
      </c>
      <c r="G434" s="81" t="s">
        <v>12</v>
      </c>
      <c r="H434" s="82">
        <v>43294.79</v>
      </c>
    </row>
    <row r="435" spans="1:8" ht="13.8" x14ac:dyDescent="0.25">
      <c r="A435" s="80">
        <v>431</v>
      </c>
      <c r="B435" s="81" t="s">
        <v>909</v>
      </c>
      <c r="C435" s="81" t="s">
        <v>2005</v>
      </c>
      <c r="D435" s="81" t="s">
        <v>891</v>
      </c>
      <c r="E435" s="81" t="s">
        <v>892</v>
      </c>
      <c r="F435" s="81" t="s">
        <v>910</v>
      </c>
      <c r="G435" s="81" t="s">
        <v>12</v>
      </c>
      <c r="H435" s="82">
        <v>159814.04999999999</v>
      </c>
    </row>
    <row r="436" spans="1:8" ht="13.8" x14ac:dyDescent="0.25">
      <c r="A436" s="80">
        <v>432</v>
      </c>
      <c r="B436" s="81" t="s">
        <v>911</v>
      </c>
      <c r="C436" s="81" t="s">
        <v>2006</v>
      </c>
      <c r="D436" s="81" t="s">
        <v>891</v>
      </c>
      <c r="E436" s="81" t="s">
        <v>892</v>
      </c>
      <c r="F436" s="81" t="s">
        <v>912</v>
      </c>
      <c r="G436" s="81" t="s">
        <v>12</v>
      </c>
      <c r="H436" s="82">
        <v>139620.61000000002</v>
      </c>
    </row>
    <row r="437" spans="1:8" ht="13.8" x14ac:dyDescent="0.25">
      <c r="A437" s="80">
        <v>433</v>
      </c>
      <c r="B437" s="81" t="s">
        <v>913</v>
      </c>
      <c r="C437" s="81" t="s">
        <v>2007</v>
      </c>
      <c r="D437" s="81" t="s">
        <v>891</v>
      </c>
      <c r="E437" s="81" t="s">
        <v>892</v>
      </c>
      <c r="F437" s="81" t="s">
        <v>914</v>
      </c>
      <c r="G437" s="81" t="s">
        <v>60</v>
      </c>
      <c r="H437" s="82">
        <v>4176066.81</v>
      </c>
    </row>
    <row r="438" spans="1:8" ht="13.8" x14ac:dyDescent="0.25">
      <c r="A438" s="80">
        <v>434</v>
      </c>
      <c r="B438" s="81" t="s">
        <v>915</v>
      </c>
      <c r="C438" s="81" t="s">
        <v>2008</v>
      </c>
      <c r="D438" s="81" t="s">
        <v>891</v>
      </c>
      <c r="E438" s="81" t="s">
        <v>892</v>
      </c>
      <c r="F438" s="81" t="s">
        <v>916</v>
      </c>
      <c r="G438" s="81" t="s">
        <v>12</v>
      </c>
      <c r="H438" s="82">
        <v>694035.91</v>
      </c>
    </row>
    <row r="439" spans="1:8" ht="13.8" x14ac:dyDescent="0.25">
      <c r="A439" s="80">
        <v>435</v>
      </c>
      <c r="B439" s="81" t="s">
        <v>917</v>
      </c>
      <c r="C439" s="81" t="s">
        <v>2009</v>
      </c>
      <c r="D439" s="81" t="s">
        <v>891</v>
      </c>
      <c r="E439" s="81" t="s">
        <v>892</v>
      </c>
      <c r="F439" s="81" t="s">
        <v>385</v>
      </c>
      <c r="G439" s="81" t="s">
        <v>12</v>
      </c>
      <c r="H439" s="82">
        <v>424171.96</v>
      </c>
    </row>
    <row r="440" spans="1:8" ht="13.8" x14ac:dyDescent="0.25">
      <c r="A440" s="80">
        <v>436</v>
      </c>
      <c r="B440" s="81" t="s">
        <v>918</v>
      </c>
      <c r="C440" s="81" t="s">
        <v>2010</v>
      </c>
      <c r="D440" s="81" t="s">
        <v>891</v>
      </c>
      <c r="E440" s="81" t="s">
        <v>892</v>
      </c>
      <c r="F440" s="81" t="s">
        <v>919</v>
      </c>
      <c r="G440" s="81" t="s">
        <v>12</v>
      </c>
      <c r="H440" s="82">
        <v>398098.58999999997</v>
      </c>
    </row>
    <row r="441" spans="1:8" ht="13.8" x14ac:dyDescent="0.25">
      <c r="A441" s="80">
        <v>437</v>
      </c>
      <c r="B441" s="81" t="s">
        <v>920</v>
      </c>
      <c r="C441" s="81" t="s">
        <v>2011</v>
      </c>
      <c r="D441" s="81" t="s">
        <v>891</v>
      </c>
      <c r="E441" s="81" t="s">
        <v>892</v>
      </c>
      <c r="F441" s="81" t="s">
        <v>921</v>
      </c>
      <c r="G441" s="81" t="s">
        <v>12</v>
      </c>
      <c r="H441" s="82">
        <v>230686.69000000003</v>
      </c>
    </row>
    <row r="442" spans="1:8" ht="13.8" x14ac:dyDescent="0.25">
      <c r="A442" s="80">
        <v>438</v>
      </c>
      <c r="B442" s="81" t="s">
        <v>922</v>
      </c>
      <c r="C442" s="81" t="s">
        <v>2012</v>
      </c>
      <c r="D442" s="81" t="s">
        <v>891</v>
      </c>
      <c r="E442" s="81" t="s">
        <v>892</v>
      </c>
      <c r="F442" s="81" t="s">
        <v>923</v>
      </c>
      <c r="G442" s="81" t="s">
        <v>12</v>
      </c>
      <c r="H442" s="82">
        <v>150619.84999999998</v>
      </c>
    </row>
    <row r="443" spans="1:8" ht="13.8" x14ac:dyDescent="0.25">
      <c r="A443" s="80">
        <v>439</v>
      </c>
      <c r="B443" s="81" t="s">
        <v>924</v>
      </c>
      <c r="C443" s="81" t="s">
        <v>2013</v>
      </c>
      <c r="D443" s="81" t="s">
        <v>891</v>
      </c>
      <c r="E443" s="81" t="s">
        <v>892</v>
      </c>
      <c r="F443" s="81" t="s">
        <v>925</v>
      </c>
      <c r="G443" s="81" t="s">
        <v>60</v>
      </c>
      <c r="H443" s="82">
        <v>599837.92999999993</v>
      </c>
    </row>
    <row r="444" spans="1:8" ht="13.8" x14ac:dyDescent="0.25">
      <c r="A444" s="80">
        <v>440</v>
      </c>
      <c r="B444" s="81" t="s">
        <v>926</v>
      </c>
      <c r="C444" s="81" t="s">
        <v>2014</v>
      </c>
      <c r="D444" s="81" t="s">
        <v>891</v>
      </c>
      <c r="E444" s="81" t="s">
        <v>892</v>
      </c>
      <c r="F444" s="81" t="s">
        <v>927</v>
      </c>
      <c r="G444" s="81" t="s">
        <v>12</v>
      </c>
      <c r="H444" s="82">
        <v>48724.59</v>
      </c>
    </row>
    <row r="445" spans="1:8" ht="13.8" x14ac:dyDescent="0.25">
      <c r="A445" s="80">
        <v>441</v>
      </c>
      <c r="B445" s="81" t="s">
        <v>928</v>
      </c>
      <c r="C445" s="81" t="s">
        <v>2015</v>
      </c>
      <c r="D445" s="81" t="s">
        <v>891</v>
      </c>
      <c r="E445" s="81" t="s">
        <v>892</v>
      </c>
      <c r="F445" s="81" t="s">
        <v>929</v>
      </c>
      <c r="G445" s="81" t="s">
        <v>60</v>
      </c>
      <c r="H445" s="82">
        <v>177789.81</v>
      </c>
    </row>
    <row r="446" spans="1:8" ht="13.8" x14ac:dyDescent="0.25">
      <c r="A446" s="80">
        <v>442</v>
      </c>
      <c r="B446" s="81" t="s">
        <v>930</v>
      </c>
      <c r="C446" s="81" t="s">
        <v>2016</v>
      </c>
      <c r="D446" s="81" t="s">
        <v>891</v>
      </c>
      <c r="E446" s="81" t="s">
        <v>931</v>
      </c>
      <c r="F446" s="81" t="s">
        <v>931</v>
      </c>
      <c r="G446" s="81" t="s">
        <v>9</v>
      </c>
      <c r="H446" s="82">
        <v>1439407.8200000003</v>
      </c>
    </row>
    <row r="447" spans="1:8" ht="13.8" x14ac:dyDescent="0.25">
      <c r="A447" s="80">
        <v>443</v>
      </c>
      <c r="B447" s="81" t="s">
        <v>932</v>
      </c>
      <c r="C447" s="81" t="s">
        <v>2017</v>
      </c>
      <c r="D447" s="81" t="s">
        <v>891</v>
      </c>
      <c r="E447" s="81" t="s">
        <v>931</v>
      </c>
      <c r="F447" s="81" t="s">
        <v>659</v>
      </c>
      <c r="G447" s="81" t="s">
        <v>60</v>
      </c>
      <c r="H447" s="82">
        <v>352454.28000000009</v>
      </c>
    </row>
    <row r="448" spans="1:8" ht="13.8" x14ac:dyDescent="0.25">
      <c r="A448" s="80">
        <v>444</v>
      </c>
      <c r="B448" s="81" t="s">
        <v>933</v>
      </c>
      <c r="C448" s="81" t="s">
        <v>2018</v>
      </c>
      <c r="D448" s="81" t="s">
        <v>891</v>
      </c>
      <c r="E448" s="81" t="s">
        <v>891</v>
      </c>
      <c r="F448" s="81" t="s">
        <v>891</v>
      </c>
      <c r="G448" s="81" t="s">
        <v>9</v>
      </c>
      <c r="H448" s="82">
        <v>3544493.7799999989</v>
      </c>
    </row>
    <row r="449" spans="1:8" ht="13.8" x14ac:dyDescent="0.25">
      <c r="A449" s="80">
        <v>445</v>
      </c>
      <c r="B449" s="81" t="s">
        <v>934</v>
      </c>
      <c r="C449" s="81" t="s">
        <v>2019</v>
      </c>
      <c r="D449" s="81" t="s">
        <v>891</v>
      </c>
      <c r="E449" s="81" t="s">
        <v>891</v>
      </c>
      <c r="F449" s="81" t="s">
        <v>872</v>
      </c>
      <c r="G449" s="81" t="s">
        <v>12</v>
      </c>
      <c r="H449" s="82">
        <v>143793.5</v>
      </c>
    </row>
    <row r="450" spans="1:8" ht="13.8" x14ac:dyDescent="0.25">
      <c r="A450" s="80">
        <v>446</v>
      </c>
      <c r="B450" s="81" t="s">
        <v>935</v>
      </c>
      <c r="C450" s="81" t="s">
        <v>2020</v>
      </c>
      <c r="D450" s="81" t="s">
        <v>936</v>
      </c>
      <c r="E450" s="81" t="s">
        <v>936</v>
      </c>
      <c r="F450" s="81" t="s">
        <v>936</v>
      </c>
      <c r="G450" s="81" t="s">
        <v>9</v>
      </c>
      <c r="H450" s="82">
        <v>65375066.890000001</v>
      </c>
    </row>
    <row r="451" spans="1:8" ht="13.8" x14ac:dyDescent="0.25">
      <c r="A451" s="80">
        <v>447</v>
      </c>
      <c r="B451" s="81" t="s">
        <v>937</v>
      </c>
      <c r="C451" s="81" t="s">
        <v>2021</v>
      </c>
      <c r="D451" s="81" t="s">
        <v>936</v>
      </c>
      <c r="E451" s="81" t="s">
        <v>936</v>
      </c>
      <c r="F451" s="81" t="s">
        <v>938</v>
      </c>
      <c r="G451" s="81" t="s">
        <v>939</v>
      </c>
      <c r="H451" s="82">
        <v>2968491.72</v>
      </c>
    </row>
    <row r="452" spans="1:8" ht="13.8" x14ac:dyDescent="0.25">
      <c r="A452" s="80">
        <v>448</v>
      </c>
      <c r="B452" s="81" t="s">
        <v>940</v>
      </c>
      <c r="C452" s="81" t="s">
        <v>2022</v>
      </c>
      <c r="D452" s="81" t="s">
        <v>936</v>
      </c>
      <c r="E452" s="81" t="s">
        <v>936</v>
      </c>
      <c r="F452" s="81" t="s">
        <v>941</v>
      </c>
      <c r="G452" s="81" t="s">
        <v>939</v>
      </c>
      <c r="H452" s="82">
        <v>61263946.770000003</v>
      </c>
    </row>
    <row r="453" spans="1:8" ht="13.8" x14ac:dyDescent="0.25">
      <c r="A453" s="80">
        <v>449</v>
      </c>
      <c r="B453" s="81" t="s">
        <v>942</v>
      </c>
      <c r="C453" s="81" t="s">
        <v>2023</v>
      </c>
      <c r="D453" s="81" t="s">
        <v>936</v>
      </c>
      <c r="E453" s="81" t="s">
        <v>936</v>
      </c>
      <c r="F453" s="81" t="s">
        <v>943</v>
      </c>
      <c r="G453" s="81" t="s">
        <v>939</v>
      </c>
      <c r="H453" s="82">
        <v>11594468.620000003</v>
      </c>
    </row>
    <row r="454" spans="1:8" ht="13.8" x14ac:dyDescent="0.25">
      <c r="A454" s="80">
        <v>450</v>
      </c>
      <c r="B454" s="81" t="s">
        <v>944</v>
      </c>
      <c r="C454" s="81" t="s">
        <v>2024</v>
      </c>
      <c r="D454" s="81" t="s">
        <v>936</v>
      </c>
      <c r="E454" s="81" t="s">
        <v>936</v>
      </c>
      <c r="F454" s="81" t="s">
        <v>945</v>
      </c>
      <c r="G454" s="81" t="s">
        <v>939</v>
      </c>
      <c r="H454" s="82">
        <v>12387433.809999997</v>
      </c>
    </row>
    <row r="455" spans="1:8" ht="13.8" x14ac:dyDescent="0.25">
      <c r="A455" s="80">
        <v>451</v>
      </c>
      <c r="B455" s="81" t="s">
        <v>946</v>
      </c>
      <c r="C455" s="81" t="s">
        <v>2025</v>
      </c>
      <c r="D455" s="81" t="s">
        <v>936</v>
      </c>
      <c r="E455" s="81" t="s">
        <v>936</v>
      </c>
      <c r="F455" s="81" t="s">
        <v>947</v>
      </c>
      <c r="G455" s="81" t="s">
        <v>939</v>
      </c>
      <c r="H455" s="82">
        <v>17228643.330000002</v>
      </c>
    </row>
    <row r="456" spans="1:8" ht="13.8" x14ac:dyDescent="0.25">
      <c r="A456" s="80">
        <v>452</v>
      </c>
      <c r="B456" s="81" t="s">
        <v>948</v>
      </c>
      <c r="C456" s="81" t="s">
        <v>2026</v>
      </c>
      <c r="D456" s="81" t="s">
        <v>936</v>
      </c>
      <c r="E456" s="81" t="s">
        <v>936</v>
      </c>
      <c r="F456" s="81" t="s">
        <v>949</v>
      </c>
      <c r="G456" s="81" t="s">
        <v>939</v>
      </c>
      <c r="H456" s="82">
        <v>8217728.46</v>
      </c>
    </row>
    <row r="457" spans="1:8" ht="13.8" x14ac:dyDescent="0.25">
      <c r="A457" s="80">
        <v>453</v>
      </c>
      <c r="B457" s="81" t="s">
        <v>950</v>
      </c>
      <c r="C457" s="81" t="s">
        <v>2027</v>
      </c>
      <c r="D457" s="81" t="s">
        <v>936</v>
      </c>
      <c r="E457" s="81" t="s">
        <v>936</v>
      </c>
      <c r="F457" s="81" t="s">
        <v>951</v>
      </c>
      <c r="G457" s="81" t="s">
        <v>939</v>
      </c>
      <c r="H457" s="82">
        <v>31915661.049999997</v>
      </c>
    </row>
    <row r="458" spans="1:8" ht="13.8" x14ac:dyDescent="0.25">
      <c r="A458" s="80">
        <v>454</v>
      </c>
      <c r="B458" s="81" t="s">
        <v>952</v>
      </c>
      <c r="C458" s="81" t="s">
        <v>2028</v>
      </c>
      <c r="D458" s="81" t="s">
        <v>936</v>
      </c>
      <c r="E458" s="81" t="s">
        <v>936</v>
      </c>
      <c r="F458" s="81" t="s">
        <v>953</v>
      </c>
      <c r="G458" s="81" t="s">
        <v>939</v>
      </c>
      <c r="H458" s="82">
        <v>7227423.4400000013</v>
      </c>
    </row>
    <row r="459" spans="1:8" ht="13.8" x14ac:dyDescent="0.25">
      <c r="A459" s="80">
        <v>455</v>
      </c>
      <c r="B459" s="81" t="s">
        <v>954</v>
      </c>
      <c r="C459" s="81" t="s">
        <v>2029</v>
      </c>
      <c r="D459" s="81" t="s">
        <v>936</v>
      </c>
      <c r="E459" s="81" t="s">
        <v>936</v>
      </c>
      <c r="F459" s="81" t="s">
        <v>955</v>
      </c>
      <c r="G459" s="81" t="s">
        <v>939</v>
      </c>
      <c r="H459" s="82">
        <v>28736019.279999994</v>
      </c>
    </row>
    <row r="460" spans="1:8" ht="13.8" x14ac:dyDescent="0.25">
      <c r="A460" s="80">
        <v>456</v>
      </c>
      <c r="B460" s="81" t="s">
        <v>956</v>
      </c>
      <c r="C460" s="81" t="s">
        <v>2030</v>
      </c>
      <c r="D460" s="81" t="s">
        <v>936</v>
      </c>
      <c r="E460" s="81" t="s">
        <v>936</v>
      </c>
      <c r="F460" s="81" t="s">
        <v>957</v>
      </c>
      <c r="G460" s="81" t="s">
        <v>939</v>
      </c>
      <c r="H460" s="82">
        <v>15076880.369999999</v>
      </c>
    </row>
    <row r="461" spans="1:8" ht="13.8" x14ac:dyDescent="0.25">
      <c r="A461" s="80">
        <v>457</v>
      </c>
      <c r="B461" s="81" t="s">
        <v>958</v>
      </c>
      <c r="C461" s="81" t="s">
        <v>2031</v>
      </c>
      <c r="D461" s="81" t="s">
        <v>936</v>
      </c>
      <c r="E461" s="81" t="s">
        <v>936</v>
      </c>
      <c r="F461" s="81" t="s">
        <v>59</v>
      </c>
      <c r="G461" s="81" t="s">
        <v>939</v>
      </c>
      <c r="H461" s="82">
        <v>20349021.649999999</v>
      </c>
    </row>
    <row r="462" spans="1:8" ht="13.8" x14ac:dyDescent="0.25">
      <c r="A462" s="80">
        <v>458</v>
      </c>
      <c r="B462" s="81" t="s">
        <v>959</v>
      </c>
      <c r="C462" s="81" t="s">
        <v>2032</v>
      </c>
      <c r="D462" s="81" t="s">
        <v>936</v>
      </c>
      <c r="E462" s="81" t="s">
        <v>936</v>
      </c>
      <c r="F462" s="81" t="s">
        <v>960</v>
      </c>
      <c r="G462" s="81" t="s">
        <v>939</v>
      </c>
      <c r="H462" s="82">
        <v>24484661.800000001</v>
      </c>
    </row>
    <row r="463" spans="1:8" ht="13.8" x14ac:dyDescent="0.25">
      <c r="A463" s="80">
        <v>459</v>
      </c>
      <c r="B463" s="81" t="s">
        <v>961</v>
      </c>
      <c r="C463" s="81" t="s">
        <v>2033</v>
      </c>
      <c r="D463" s="81" t="s">
        <v>936</v>
      </c>
      <c r="E463" s="81" t="s">
        <v>936</v>
      </c>
      <c r="F463" s="81" t="s">
        <v>962</v>
      </c>
      <c r="G463" s="81" t="s">
        <v>939</v>
      </c>
      <c r="H463" s="82">
        <v>56109562.019999996</v>
      </c>
    </row>
    <row r="464" spans="1:8" ht="13.8" x14ac:dyDescent="0.25">
      <c r="A464" s="80">
        <v>460</v>
      </c>
      <c r="B464" s="81" t="s">
        <v>963</v>
      </c>
      <c r="C464" s="81" t="s">
        <v>2034</v>
      </c>
      <c r="D464" s="81" t="s">
        <v>936</v>
      </c>
      <c r="E464" s="81" t="s">
        <v>936</v>
      </c>
      <c r="F464" s="81" t="s">
        <v>902</v>
      </c>
      <c r="G464" s="81" t="s">
        <v>939</v>
      </c>
      <c r="H464" s="82">
        <v>33475055.660000008</v>
      </c>
    </row>
    <row r="465" spans="1:8" ht="13.8" x14ac:dyDescent="0.25">
      <c r="A465" s="80">
        <v>461</v>
      </c>
      <c r="B465" s="81" t="s">
        <v>964</v>
      </c>
      <c r="C465" s="81" t="s">
        <v>2035</v>
      </c>
      <c r="D465" s="81" t="s">
        <v>936</v>
      </c>
      <c r="E465" s="81" t="s">
        <v>936</v>
      </c>
      <c r="F465" s="81" t="s">
        <v>965</v>
      </c>
      <c r="G465" s="81" t="s">
        <v>939</v>
      </c>
      <c r="H465" s="82">
        <v>15992678.919999998</v>
      </c>
    </row>
    <row r="466" spans="1:8" ht="13.8" x14ac:dyDescent="0.25">
      <c r="A466" s="80">
        <v>462</v>
      </c>
      <c r="B466" s="81" t="s">
        <v>966</v>
      </c>
      <c r="C466" s="81" t="s">
        <v>2036</v>
      </c>
      <c r="D466" s="81" t="s">
        <v>936</v>
      </c>
      <c r="E466" s="81" t="s">
        <v>936</v>
      </c>
      <c r="F466" s="81" t="s">
        <v>967</v>
      </c>
      <c r="G466" s="81" t="s">
        <v>939</v>
      </c>
      <c r="H466" s="82">
        <v>22715317.230000004</v>
      </c>
    </row>
    <row r="467" spans="1:8" ht="13.8" x14ac:dyDescent="0.25">
      <c r="A467" s="80">
        <v>463</v>
      </c>
      <c r="B467" s="81" t="s">
        <v>968</v>
      </c>
      <c r="C467" s="81" t="s">
        <v>2037</v>
      </c>
      <c r="D467" s="81" t="s">
        <v>936</v>
      </c>
      <c r="E467" s="81" t="s">
        <v>936</v>
      </c>
      <c r="F467" s="81" t="s">
        <v>969</v>
      </c>
      <c r="G467" s="81" t="s">
        <v>939</v>
      </c>
      <c r="H467" s="82">
        <v>23805843.870000001</v>
      </c>
    </row>
    <row r="468" spans="1:8" ht="13.8" x14ac:dyDescent="0.25">
      <c r="A468" s="80">
        <v>464</v>
      </c>
      <c r="B468" s="81" t="s">
        <v>970</v>
      </c>
      <c r="C468" s="81" t="s">
        <v>2038</v>
      </c>
      <c r="D468" s="81" t="s">
        <v>936</v>
      </c>
      <c r="E468" s="81" t="s">
        <v>936</v>
      </c>
      <c r="F468" s="81" t="s">
        <v>971</v>
      </c>
      <c r="G468" s="81" t="s">
        <v>939</v>
      </c>
      <c r="H468" s="82">
        <v>31492490.170000006</v>
      </c>
    </row>
    <row r="469" spans="1:8" ht="13.8" x14ac:dyDescent="0.25">
      <c r="A469" s="80">
        <v>465</v>
      </c>
      <c r="B469" s="81" t="s">
        <v>972</v>
      </c>
      <c r="C469" s="81" t="s">
        <v>2039</v>
      </c>
      <c r="D469" s="81" t="s">
        <v>936</v>
      </c>
      <c r="E469" s="81" t="s">
        <v>936</v>
      </c>
      <c r="F469" s="81" t="s">
        <v>973</v>
      </c>
      <c r="G469" s="81" t="s">
        <v>939</v>
      </c>
      <c r="H469" s="82">
        <v>20618399.229999997</v>
      </c>
    </row>
    <row r="470" spans="1:8" ht="13.8" x14ac:dyDescent="0.25">
      <c r="A470" s="80">
        <v>466</v>
      </c>
      <c r="B470" s="81" t="s">
        <v>974</v>
      </c>
      <c r="C470" s="81" t="s">
        <v>2040</v>
      </c>
      <c r="D470" s="81" t="s">
        <v>936</v>
      </c>
      <c r="E470" s="81" t="s">
        <v>936</v>
      </c>
      <c r="F470" s="81" t="s">
        <v>975</v>
      </c>
      <c r="G470" s="81" t="s">
        <v>939</v>
      </c>
      <c r="H470" s="82">
        <v>14886339.91</v>
      </c>
    </row>
    <row r="471" spans="1:8" ht="13.8" x14ac:dyDescent="0.25">
      <c r="A471" s="80">
        <v>467</v>
      </c>
      <c r="B471" s="81" t="s">
        <v>976</v>
      </c>
      <c r="C471" s="81" t="s">
        <v>2041</v>
      </c>
      <c r="D471" s="81" t="s">
        <v>936</v>
      </c>
      <c r="E471" s="81" t="s">
        <v>936</v>
      </c>
      <c r="F471" s="81" t="s">
        <v>241</v>
      </c>
      <c r="G471" s="81" t="s">
        <v>939</v>
      </c>
      <c r="H471" s="82">
        <v>94708713.620000005</v>
      </c>
    </row>
    <row r="472" spans="1:8" ht="13.8" x14ac:dyDescent="0.25">
      <c r="A472" s="80">
        <v>468</v>
      </c>
      <c r="B472" s="81" t="s">
        <v>977</v>
      </c>
      <c r="C472" s="81" t="s">
        <v>2042</v>
      </c>
      <c r="D472" s="81" t="s">
        <v>936</v>
      </c>
      <c r="E472" s="81" t="s">
        <v>936</v>
      </c>
      <c r="F472" s="81" t="s">
        <v>978</v>
      </c>
      <c r="G472" s="81" t="s">
        <v>939</v>
      </c>
      <c r="H472" s="82">
        <v>7547662.6300000008</v>
      </c>
    </row>
    <row r="473" spans="1:8" ht="13.8" x14ac:dyDescent="0.25">
      <c r="A473" s="80">
        <v>469</v>
      </c>
      <c r="B473" s="81" t="s">
        <v>979</v>
      </c>
      <c r="C473" s="81" t="s">
        <v>2043</v>
      </c>
      <c r="D473" s="81" t="s">
        <v>936</v>
      </c>
      <c r="E473" s="81" t="s">
        <v>936</v>
      </c>
      <c r="F473" s="81" t="s">
        <v>980</v>
      </c>
      <c r="G473" s="81" t="s">
        <v>939</v>
      </c>
      <c r="H473" s="82">
        <v>7142989.6899999995</v>
      </c>
    </row>
    <row r="474" spans="1:8" ht="13.8" x14ac:dyDescent="0.25">
      <c r="A474" s="80">
        <v>470</v>
      </c>
      <c r="B474" s="81" t="s">
        <v>981</v>
      </c>
      <c r="C474" s="81" t="s">
        <v>2044</v>
      </c>
      <c r="D474" s="81" t="s">
        <v>936</v>
      </c>
      <c r="E474" s="81" t="s">
        <v>936</v>
      </c>
      <c r="F474" s="81" t="s">
        <v>982</v>
      </c>
      <c r="G474" s="81" t="s">
        <v>939</v>
      </c>
      <c r="H474" s="82">
        <v>17129723.609999999</v>
      </c>
    </row>
    <row r="475" spans="1:8" ht="13.8" x14ac:dyDescent="0.25">
      <c r="A475" s="80">
        <v>471</v>
      </c>
      <c r="B475" s="81" t="s">
        <v>983</v>
      </c>
      <c r="C475" s="81" t="s">
        <v>2045</v>
      </c>
      <c r="D475" s="81" t="s">
        <v>936</v>
      </c>
      <c r="E475" s="81" t="s">
        <v>936</v>
      </c>
      <c r="F475" s="81" t="s">
        <v>984</v>
      </c>
      <c r="G475" s="81" t="s">
        <v>939</v>
      </c>
      <c r="H475" s="82">
        <v>7548623.7700000014</v>
      </c>
    </row>
    <row r="476" spans="1:8" ht="13.8" x14ac:dyDescent="0.25">
      <c r="A476" s="80">
        <v>472</v>
      </c>
      <c r="B476" s="81" t="s">
        <v>985</v>
      </c>
      <c r="C476" s="81" t="s">
        <v>2046</v>
      </c>
      <c r="D476" s="81" t="s">
        <v>936</v>
      </c>
      <c r="E476" s="81" t="s">
        <v>936</v>
      </c>
      <c r="F476" s="81" t="s">
        <v>986</v>
      </c>
      <c r="G476" s="81" t="s">
        <v>939</v>
      </c>
      <c r="H476" s="82">
        <v>3046842.71</v>
      </c>
    </row>
    <row r="477" spans="1:8" ht="13.8" x14ac:dyDescent="0.25">
      <c r="A477" s="80">
        <v>473</v>
      </c>
      <c r="B477" s="81" t="s">
        <v>987</v>
      </c>
      <c r="C477" s="81" t="s">
        <v>2047</v>
      </c>
      <c r="D477" s="81" t="s">
        <v>936</v>
      </c>
      <c r="E477" s="81" t="s">
        <v>936</v>
      </c>
      <c r="F477" s="81" t="s">
        <v>988</v>
      </c>
      <c r="G477" s="81" t="s">
        <v>939</v>
      </c>
      <c r="H477" s="82">
        <v>7940126.6600000001</v>
      </c>
    </row>
    <row r="478" spans="1:8" ht="13.8" x14ac:dyDescent="0.25">
      <c r="A478" s="80">
        <v>474</v>
      </c>
      <c r="B478" s="81" t="s">
        <v>989</v>
      </c>
      <c r="C478" s="81" t="s">
        <v>2048</v>
      </c>
      <c r="D478" s="81" t="s">
        <v>936</v>
      </c>
      <c r="E478" s="81" t="s">
        <v>936</v>
      </c>
      <c r="F478" s="81" t="s">
        <v>990</v>
      </c>
      <c r="G478" s="81" t="s">
        <v>939</v>
      </c>
      <c r="H478" s="82">
        <v>2232836.5600000005</v>
      </c>
    </row>
    <row r="479" spans="1:8" ht="13.8" x14ac:dyDescent="0.25">
      <c r="A479" s="80">
        <v>475</v>
      </c>
      <c r="B479" s="81" t="s">
        <v>991</v>
      </c>
      <c r="C479" s="81" t="s">
        <v>2049</v>
      </c>
      <c r="D479" s="81" t="s">
        <v>936</v>
      </c>
      <c r="E479" s="81" t="s">
        <v>936</v>
      </c>
      <c r="F479" s="81" t="s">
        <v>992</v>
      </c>
      <c r="G479" s="81" t="s">
        <v>939</v>
      </c>
      <c r="H479" s="82">
        <v>44429598.750000007</v>
      </c>
    </row>
    <row r="480" spans="1:8" ht="13.8" x14ac:dyDescent="0.25">
      <c r="A480" s="80">
        <v>476</v>
      </c>
      <c r="B480" s="81" t="s">
        <v>993</v>
      </c>
      <c r="C480" s="81" t="s">
        <v>2050</v>
      </c>
      <c r="D480" s="81" t="s">
        <v>936</v>
      </c>
      <c r="E480" s="81" t="s">
        <v>936</v>
      </c>
      <c r="F480" s="81" t="s">
        <v>994</v>
      </c>
      <c r="G480" s="81" t="s">
        <v>939</v>
      </c>
      <c r="H480" s="82">
        <v>109057601.36999999</v>
      </c>
    </row>
    <row r="481" spans="1:8" ht="13.8" x14ac:dyDescent="0.25">
      <c r="A481" s="80">
        <v>477</v>
      </c>
      <c r="B481" s="81" t="s">
        <v>995</v>
      </c>
      <c r="C481" s="81" t="s">
        <v>2051</v>
      </c>
      <c r="D481" s="81" t="s">
        <v>936</v>
      </c>
      <c r="E481" s="81" t="s">
        <v>936</v>
      </c>
      <c r="F481" s="81" t="s">
        <v>996</v>
      </c>
      <c r="G481" s="81" t="s">
        <v>939</v>
      </c>
      <c r="H481" s="82">
        <v>38493265.950000003</v>
      </c>
    </row>
    <row r="482" spans="1:8" ht="13.8" x14ac:dyDescent="0.25">
      <c r="A482" s="80">
        <v>478</v>
      </c>
      <c r="B482" s="81" t="s">
        <v>997</v>
      </c>
      <c r="C482" s="81" t="s">
        <v>2052</v>
      </c>
      <c r="D482" s="81" t="s">
        <v>936</v>
      </c>
      <c r="E482" s="81" t="s">
        <v>936</v>
      </c>
      <c r="F482" s="81" t="s">
        <v>998</v>
      </c>
      <c r="G482" s="81" t="s">
        <v>939</v>
      </c>
      <c r="H482" s="82">
        <v>21019131.789999995</v>
      </c>
    </row>
    <row r="483" spans="1:8" ht="13.8" x14ac:dyDescent="0.25">
      <c r="A483" s="80">
        <v>479</v>
      </c>
      <c r="B483" s="81" t="s">
        <v>999</v>
      </c>
      <c r="C483" s="81" t="s">
        <v>2053</v>
      </c>
      <c r="D483" s="81" t="s">
        <v>936</v>
      </c>
      <c r="E483" s="81" t="s">
        <v>936</v>
      </c>
      <c r="F483" s="81" t="s">
        <v>96</v>
      </c>
      <c r="G483" s="81" t="s">
        <v>939</v>
      </c>
      <c r="H483" s="82">
        <v>10541231.559999999</v>
      </c>
    </row>
    <row r="484" spans="1:8" ht="13.8" x14ac:dyDescent="0.25">
      <c r="A484" s="80">
        <v>480</v>
      </c>
      <c r="B484" s="81" t="s">
        <v>1000</v>
      </c>
      <c r="C484" s="81" t="s">
        <v>2054</v>
      </c>
      <c r="D484" s="81" t="s">
        <v>936</v>
      </c>
      <c r="E484" s="81" t="s">
        <v>936</v>
      </c>
      <c r="F484" s="81" t="s">
        <v>1001</v>
      </c>
      <c r="G484" s="81" t="s">
        <v>939</v>
      </c>
      <c r="H484" s="82">
        <v>37813088.910000004</v>
      </c>
    </row>
    <row r="485" spans="1:8" ht="13.8" x14ac:dyDescent="0.25">
      <c r="A485" s="80">
        <v>481</v>
      </c>
      <c r="B485" s="81" t="s">
        <v>1002</v>
      </c>
      <c r="C485" s="81" t="s">
        <v>2055</v>
      </c>
      <c r="D485" s="81" t="s">
        <v>936</v>
      </c>
      <c r="E485" s="81" t="s">
        <v>936</v>
      </c>
      <c r="F485" s="81" t="s">
        <v>381</v>
      </c>
      <c r="G485" s="81" t="s">
        <v>939</v>
      </c>
      <c r="H485" s="82">
        <v>25164778.399999999</v>
      </c>
    </row>
    <row r="486" spans="1:8" ht="13.8" x14ac:dyDescent="0.25">
      <c r="A486" s="80">
        <v>482</v>
      </c>
      <c r="B486" s="81" t="s">
        <v>1003</v>
      </c>
      <c r="C486" s="81" t="s">
        <v>2056</v>
      </c>
      <c r="D486" s="81" t="s">
        <v>936</v>
      </c>
      <c r="E486" s="81" t="s">
        <v>936</v>
      </c>
      <c r="F486" s="81" t="s">
        <v>1004</v>
      </c>
      <c r="G486" s="81" t="s">
        <v>939</v>
      </c>
      <c r="H486" s="82">
        <v>18633178.43</v>
      </c>
    </row>
    <row r="487" spans="1:8" ht="13.8" x14ac:dyDescent="0.25">
      <c r="A487" s="80">
        <v>483</v>
      </c>
      <c r="B487" s="81" t="s">
        <v>1005</v>
      </c>
      <c r="C487" s="81" t="s">
        <v>2057</v>
      </c>
      <c r="D487" s="81" t="s">
        <v>936</v>
      </c>
      <c r="E487" s="81" t="s">
        <v>936</v>
      </c>
      <c r="F487" s="81" t="s">
        <v>1006</v>
      </c>
      <c r="G487" s="81" t="s">
        <v>939</v>
      </c>
      <c r="H487" s="82">
        <v>2222647.3600000003</v>
      </c>
    </row>
    <row r="488" spans="1:8" ht="13.8" x14ac:dyDescent="0.25">
      <c r="A488" s="80">
        <v>484</v>
      </c>
      <c r="B488" s="81" t="s">
        <v>1007</v>
      </c>
      <c r="C488" s="81" t="s">
        <v>2058</v>
      </c>
      <c r="D488" s="81" t="s">
        <v>936</v>
      </c>
      <c r="E488" s="81" t="s">
        <v>936</v>
      </c>
      <c r="F488" s="81" t="s">
        <v>385</v>
      </c>
      <c r="G488" s="81" t="s">
        <v>939</v>
      </c>
      <c r="H488" s="82">
        <v>2009014.1200000003</v>
      </c>
    </row>
    <row r="489" spans="1:8" ht="13.8" x14ac:dyDescent="0.25">
      <c r="A489" s="80">
        <v>485</v>
      </c>
      <c r="B489" s="81" t="s">
        <v>1008</v>
      </c>
      <c r="C489" s="81" t="s">
        <v>2059</v>
      </c>
      <c r="D489" s="81" t="s">
        <v>936</v>
      </c>
      <c r="E489" s="81" t="s">
        <v>936</v>
      </c>
      <c r="F489" s="81" t="s">
        <v>1009</v>
      </c>
      <c r="G489" s="81" t="s">
        <v>939</v>
      </c>
      <c r="H489" s="82">
        <v>114321434.50999999</v>
      </c>
    </row>
    <row r="490" spans="1:8" ht="13.8" x14ac:dyDescent="0.25">
      <c r="A490" s="80">
        <v>486</v>
      </c>
      <c r="B490" s="81" t="s">
        <v>1010</v>
      </c>
      <c r="C490" s="81" t="s">
        <v>2060</v>
      </c>
      <c r="D490" s="81" t="s">
        <v>936</v>
      </c>
      <c r="E490" s="81" t="s">
        <v>936</v>
      </c>
      <c r="F490" s="81" t="s">
        <v>1011</v>
      </c>
      <c r="G490" s="81" t="s">
        <v>939</v>
      </c>
      <c r="H490" s="82">
        <v>19844712.460000001</v>
      </c>
    </row>
    <row r="491" spans="1:8" ht="13.8" x14ac:dyDescent="0.25">
      <c r="A491" s="80">
        <v>487</v>
      </c>
      <c r="B491" s="81" t="s">
        <v>1012</v>
      </c>
      <c r="C491" s="81" t="s">
        <v>2061</v>
      </c>
      <c r="D491" s="81" t="s">
        <v>936</v>
      </c>
      <c r="E491" s="81" t="s">
        <v>936</v>
      </c>
      <c r="F491" s="81" t="s">
        <v>1013</v>
      </c>
      <c r="G491" s="81" t="s">
        <v>939</v>
      </c>
      <c r="H491" s="82">
        <v>22579970.640000001</v>
      </c>
    </row>
    <row r="492" spans="1:8" ht="13.8" x14ac:dyDescent="0.25">
      <c r="A492" s="80">
        <v>488</v>
      </c>
      <c r="B492" s="81" t="s">
        <v>1014</v>
      </c>
      <c r="C492" s="81" t="s">
        <v>2062</v>
      </c>
      <c r="D492" s="81" t="s">
        <v>936</v>
      </c>
      <c r="E492" s="81" t="s">
        <v>936</v>
      </c>
      <c r="F492" s="81" t="s">
        <v>1015</v>
      </c>
      <c r="G492" s="81" t="s">
        <v>939</v>
      </c>
      <c r="H492" s="82">
        <v>16441559.630000001</v>
      </c>
    </row>
    <row r="493" spans="1:8" ht="13.8" x14ac:dyDescent="0.25">
      <c r="A493" s="80">
        <v>489</v>
      </c>
      <c r="B493" s="81" t="s">
        <v>1016</v>
      </c>
      <c r="C493" s="81" t="s">
        <v>2063</v>
      </c>
      <c r="D493" s="81" t="s">
        <v>936</v>
      </c>
      <c r="E493" s="81" t="s">
        <v>1017</v>
      </c>
      <c r="F493" s="81" t="s">
        <v>1017</v>
      </c>
      <c r="G493" s="81" t="s">
        <v>9</v>
      </c>
      <c r="H493" s="82">
        <v>6381298.8499999996</v>
      </c>
    </row>
    <row r="494" spans="1:8" ht="13.8" x14ac:dyDescent="0.25">
      <c r="A494" s="80">
        <v>490</v>
      </c>
      <c r="B494" s="81" t="s">
        <v>1018</v>
      </c>
      <c r="C494" s="81" t="s">
        <v>2064</v>
      </c>
      <c r="D494" s="81" t="s">
        <v>936</v>
      </c>
      <c r="E494" s="81" t="s">
        <v>1017</v>
      </c>
      <c r="F494" s="81" t="s">
        <v>1019</v>
      </c>
      <c r="G494" s="81" t="s">
        <v>60</v>
      </c>
      <c r="H494" s="82">
        <v>2987278.67</v>
      </c>
    </row>
    <row r="495" spans="1:8" ht="13.8" x14ac:dyDescent="0.25">
      <c r="A495" s="80">
        <v>491</v>
      </c>
      <c r="B495" s="81" t="s">
        <v>1020</v>
      </c>
      <c r="C495" s="81" t="s">
        <v>2065</v>
      </c>
      <c r="D495" s="81" t="s">
        <v>936</v>
      </c>
      <c r="E495" s="81" t="s">
        <v>1017</v>
      </c>
      <c r="F495" s="81" t="s">
        <v>1021</v>
      </c>
      <c r="G495" s="81" t="s">
        <v>12</v>
      </c>
      <c r="H495" s="82">
        <v>904913.01000000024</v>
      </c>
    </row>
    <row r="496" spans="1:8" ht="13.8" x14ac:dyDescent="0.25">
      <c r="A496" s="80">
        <v>492</v>
      </c>
      <c r="B496" s="81" t="s">
        <v>1022</v>
      </c>
      <c r="C496" s="81" t="s">
        <v>2066</v>
      </c>
      <c r="D496" s="81" t="s">
        <v>936</v>
      </c>
      <c r="E496" s="81" t="s">
        <v>1017</v>
      </c>
      <c r="F496" s="81" t="s">
        <v>1023</v>
      </c>
      <c r="G496" s="81" t="s">
        <v>60</v>
      </c>
      <c r="H496" s="82">
        <v>1643929.51</v>
      </c>
    </row>
    <row r="497" spans="1:8" ht="13.8" x14ac:dyDescent="0.25">
      <c r="A497" s="80">
        <v>493</v>
      </c>
      <c r="B497" s="81" t="s">
        <v>1024</v>
      </c>
      <c r="C497" s="81" t="s">
        <v>2067</v>
      </c>
      <c r="D497" s="81" t="s">
        <v>936</v>
      </c>
      <c r="E497" s="81" t="s">
        <v>1017</v>
      </c>
      <c r="F497" s="81" t="s">
        <v>1025</v>
      </c>
      <c r="G497" s="81" t="s">
        <v>60</v>
      </c>
      <c r="H497" s="82">
        <v>797911.23</v>
      </c>
    </row>
    <row r="498" spans="1:8" ht="13.8" x14ac:dyDescent="0.25">
      <c r="A498" s="80">
        <v>494</v>
      </c>
      <c r="B498" s="81" t="s">
        <v>1026</v>
      </c>
      <c r="C498" s="81" t="s">
        <v>2068</v>
      </c>
      <c r="D498" s="81" t="s">
        <v>936</v>
      </c>
      <c r="E498" s="81" t="s">
        <v>1027</v>
      </c>
      <c r="F498" s="81" t="s">
        <v>1027</v>
      </c>
      <c r="G498" s="81" t="s">
        <v>30</v>
      </c>
      <c r="H498" s="82">
        <v>33971</v>
      </c>
    </row>
    <row r="499" spans="1:8" ht="13.8" x14ac:dyDescent="0.25">
      <c r="A499" s="80">
        <v>495</v>
      </c>
      <c r="B499" s="81" t="s">
        <v>1028</v>
      </c>
      <c r="C499" s="81" t="s">
        <v>2069</v>
      </c>
      <c r="D499" s="81" t="s">
        <v>936</v>
      </c>
      <c r="E499" s="81" t="s">
        <v>1027</v>
      </c>
      <c r="F499" s="81" t="s">
        <v>1029</v>
      </c>
      <c r="G499" s="81" t="s">
        <v>12</v>
      </c>
      <c r="H499" s="82">
        <v>0</v>
      </c>
    </row>
    <row r="500" spans="1:8" ht="13.8" x14ac:dyDescent="0.25">
      <c r="A500" s="80">
        <v>496</v>
      </c>
      <c r="B500" s="81" t="s">
        <v>1030</v>
      </c>
      <c r="C500" s="81" t="s">
        <v>2070</v>
      </c>
      <c r="D500" s="81" t="s">
        <v>936</v>
      </c>
      <c r="E500" s="81" t="s">
        <v>1031</v>
      </c>
      <c r="F500" s="81" t="s">
        <v>1031</v>
      </c>
      <c r="G500" s="81" t="s">
        <v>30</v>
      </c>
      <c r="H500" s="82">
        <v>101100.15000000001</v>
      </c>
    </row>
    <row r="501" spans="1:8" ht="13.8" x14ac:dyDescent="0.25">
      <c r="A501" s="80">
        <v>497</v>
      </c>
      <c r="B501" s="81" t="s">
        <v>1032</v>
      </c>
      <c r="C501" s="81" t="s">
        <v>2071</v>
      </c>
      <c r="D501" s="81" t="s">
        <v>936</v>
      </c>
      <c r="E501" s="81" t="s">
        <v>1031</v>
      </c>
      <c r="F501" s="81" t="s">
        <v>1033</v>
      </c>
      <c r="G501" s="81" t="s">
        <v>12</v>
      </c>
      <c r="H501" s="82">
        <v>10727.11</v>
      </c>
    </row>
    <row r="502" spans="1:8" ht="13.8" x14ac:dyDescent="0.25">
      <c r="A502" s="80">
        <v>498</v>
      </c>
      <c r="B502" s="81" t="s">
        <v>1034</v>
      </c>
      <c r="C502" s="81" t="s">
        <v>2072</v>
      </c>
      <c r="D502" s="81" t="s">
        <v>936</v>
      </c>
      <c r="E502" s="81" t="s">
        <v>1031</v>
      </c>
      <c r="F502" s="81" t="s">
        <v>1035</v>
      </c>
      <c r="G502" s="81" t="s">
        <v>12</v>
      </c>
      <c r="H502" s="82">
        <v>11640.03</v>
      </c>
    </row>
    <row r="503" spans="1:8" ht="13.8" x14ac:dyDescent="0.25">
      <c r="A503" s="80">
        <v>499</v>
      </c>
      <c r="B503" s="81" t="s">
        <v>1036</v>
      </c>
      <c r="C503" s="81" t="s">
        <v>2073</v>
      </c>
      <c r="D503" s="81" t="s">
        <v>936</v>
      </c>
      <c r="E503" s="81" t="s">
        <v>1031</v>
      </c>
      <c r="F503" s="81" t="s">
        <v>1037</v>
      </c>
      <c r="G503" s="81" t="s">
        <v>12</v>
      </c>
      <c r="H503" s="82">
        <v>6505</v>
      </c>
    </row>
    <row r="504" spans="1:8" ht="13.8" x14ac:dyDescent="0.25">
      <c r="A504" s="80">
        <v>500</v>
      </c>
      <c r="B504" s="81" t="s">
        <v>1038</v>
      </c>
      <c r="C504" s="81" t="s">
        <v>2074</v>
      </c>
      <c r="D504" s="81" t="s">
        <v>936</v>
      </c>
      <c r="E504" s="81" t="s">
        <v>1031</v>
      </c>
      <c r="F504" s="81" t="s">
        <v>1039</v>
      </c>
      <c r="G504" s="81" t="s">
        <v>12</v>
      </c>
      <c r="H504" s="82">
        <v>39792.479999999996</v>
      </c>
    </row>
    <row r="505" spans="1:8" ht="13.8" x14ac:dyDescent="0.25">
      <c r="A505" s="80">
        <v>501</v>
      </c>
      <c r="B505" s="81" t="s">
        <v>1040</v>
      </c>
      <c r="C505" s="81" t="s">
        <v>2075</v>
      </c>
      <c r="D505" s="81" t="s">
        <v>936</v>
      </c>
      <c r="E505" s="81" t="s">
        <v>1041</v>
      </c>
      <c r="F505" s="81" t="s">
        <v>1042</v>
      </c>
      <c r="G505" s="81" t="s">
        <v>9</v>
      </c>
      <c r="H505" s="82">
        <v>8408371.9700000007</v>
      </c>
    </row>
    <row r="506" spans="1:8" ht="13.8" x14ac:dyDescent="0.25">
      <c r="A506" s="80">
        <v>502</v>
      </c>
      <c r="B506" s="81" t="s">
        <v>1043</v>
      </c>
      <c r="C506" s="81" t="s">
        <v>2076</v>
      </c>
      <c r="D506" s="81" t="s">
        <v>936</v>
      </c>
      <c r="E506" s="81" t="s">
        <v>1041</v>
      </c>
      <c r="F506" s="81" t="s">
        <v>1044</v>
      </c>
      <c r="G506" s="81" t="s">
        <v>12</v>
      </c>
      <c r="H506" s="82">
        <v>9613032.75</v>
      </c>
    </row>
    <row r="507" spans="1:8" ht="13.8" x14ac:dyDescent="0.25">
      <c r="A507" s="80">
        <v>503</v>
      </c>
      <c r="B507" s="81" t="s">
        <v>1045</v>
      </c>
      <c r="C507" s="81" t="s">
        <v>2077</v>
      </c>
      <c r="D507" s="81" t="s">
        <v>936</v>
      </c>
      <c r="E507" s="81" t="s">
        <v>1041</v>
      </c>
      <c r="F507" s="81" t="s">
        <v>1046</v>
      </c>
      <c r="G507" s="81" t="s">
        <v>12</v>
      </c>
      <c r="H507" s="82">
        <v>3108650.49</v>
      </c>
    </row>
    <row r="508" spans="1:8" ht="13.8" x14ac:dyDescent="0.25">
      <c r="A508" s="80">
        <v>504</v>
      </c>
      <c r="B508" s="81" t="s">
        <v>1047</v>
      </c>
      <c r="C508" s="81" t="s">
        <v>2078</v>
      </c>
      <c r="D508" s="81" t="s">
        <v>936</v>
      </c>
      <c r="E508" s="81" t="s">
        <v>1041</v>
      </c>
      <c r="F508" s="81" t="s">
        <v>690</v>
      </c>
      <c r="G508" s="81" t="s">
        <v>12</v>
      </c>
      <c r="H508" s="82">
        <v>7028881.0599999987</v>
      </c>
    </row>
    <row r="509" spans="1:8" ht="13.8" x14ac:dyDescent="0.25">
      <c r="A509" s="80">
        <v>505</v>
      </c>
      <c r="B509" s="81" t="s">
        <v>1048</v>
      </c>
      <c r="C509" s="81" t="s">
        <v>2079</v>
      </c>
      <c r="D509" s="81" t="s">
        <v>936</v>
      </c>
      <c r="E509" s="81" t="s">
        <v>1041</v>
      </c>
      <c r="F509" s="81" t="s">
        <v>1049</v>
      </c>
      <c r="G509" s="81" t="s">
        <v>60</v>
      </c>
      <c r="H509" s="82">
        <v>1214377.3999999999</v>
      </c>
    </row>
    <row r="510" spans="1:8" ht="13.8" x14ac:dyDescent="0.25">
      <c r="A510" s="80">
        <v>506</v>
      </c>
      <c r="B510" s="81" t="s">
        <v>1050</v>
      </c>
      <c r="C510" s="81" t="s">
        <v>2080</v>
      </c>
      <c r="D510" s="81" t="s">
        <v>936</v>
      </c>
      <c r="E510" s="81" t="s">
        <v>1041</v>
      </c>
      <c r="F510" s="81" t="s">
        <v>1051</v>
      </c>
      <c r="G510" s="81" t="s">
        <v>12</v>
      </c>
      <c r="H510" s="82">
        <v>401407.75999999995</v>
      </c>
    </row>
    <row r="511" spans="1:8" ht="13.8" x14ac:dyDescent="0.25">
      <c r="A511" s="80">
        <v>507</v>
      </c>
      <c r="B511" s="81" t="s">
        <v>1052</v>
      </c>
      <c r="C511" s="81" t="s">
        <v>2081</v>
      </c>
      <c r="D511" s="81" t="s">
        <v>936</v>
      </c>
      <c r="E511" s="81" t="s">
        <v>1041</v>
      </c>
      <c r="F511" s="81" t="s">
        <v>1053</v>
      </c>
      <c r="G511" s="81" t="s">
        <v>60</v>
      </c>
      <c r="H511" s="82">
        <v>3854878.3899999997</v>
      </c>
    </row>
    <row r="512" spans="1:8" ht="13.8" x14ac:dyDescent="0.25">
      <c r="A512" s="80">
        <v>508</v>
      </c>
      <c r="B512" s="81" t="s">
        <v>1054</v>
      </c>
      <c r="C512" s="81" t="s">
        <v>2082</v>
      </c>
      <c r="D512" s="81" t="s">
        <v>936</v>
      </c>
      <c r="E512" s="81" t="s">
        <v>1041</v>
      </c>
      <c r="F512" s="81" t="s">
        <v>1055</v>
      </c>
      <c r="G512" s="81" t="s">
        <v>12</v>
      </c>
      <c r="H512" s="82">
        <v>509147.35000000009</v>
      </c>
    </row>
    <row r="513" spans="1:8" ht="13.8" x14ac:dyDescent="0.25">
      <c r="A513" s="80">
        <v>509</v>
      </c>
      <c r="B513" s="81" t="s">
        <v>1056</v>
      </c>
      <c r="C513" s="81" t="s">
        <v>2083</v>
      </c>
      <c r="D513" s="81" t="s">
        <v>936</v>
      </c>
      <c r="E513" s="81" t="s">
        <v>1041</v>
      </c>
      <c r="F513" s="81" t="s">
        <v>1057</v>
      </c>
      <c r="G513" s="81" t="s">
        <v>12</v>
      </c>
      <c r="H513" s="82">
        <v>1428519.46</v>
      </c>
    </row>
    <row r="514" spans="1:8" ht="13.8" x14ac:dyDescent="0.25">
      <c r="A514" s="80">
        <v>510</v>
      </c>
      <c r="B514" s="81" t="s">
        <v>1058</v>
      </c>
      <c r="C514" s="81" t="s">
        <v>2084</v>
      </c>
      <c r="D514" s="81" t="s">
        <v>936</v>
      </c>
      <c r="E514" s="81" t="s">
        <v>1041</v>
      </c>
      <c r="F514" s="81" t="s">
        <v>215</v>
      </c>
      <c r="G514" s="81" t="s">
        <v>12</v>
      </c>
      <c r="H514" s="82">
        <v>3717800.5</v>
      </c>
    </row>
    <row r="515" spans="1:8" ht="13.8" x14ac:dyDescent="0.25">
      <c r="A515" s="80">
        <v>511</v>
      </c>
      <c r="B515" s="81" t="s">
        <v>1059</v>
      </c>
      <c r="C515" s="81" t="s">
        <v>2085</v>
      </c>
      <c r="D515" s="81" t="s">
        <v>936</v>
      </c>
      <c r="E515" s="81" t="s">
        <v>1041</v>
      </c>
      <c r="F515" s="81" t="s">
        <v>96</v>
      </c>
      <c r="G515" s="81" t="s">
        <v>12</v>
      </c>
      <c r="H515" s="82">
        <v>387444.75</v>
      </c>
    </row>
    <row r="516" spans="1:8" ht="13.8" x14ac:dyDescent="0.25">
      <c r="A516" s="80">
        <v>512</v>
      </c>
      <c r="B516" s="81" t="s">
        <v>1060</v>
      </c>
      <c r="C516" s="81" t="s">
        <v>2086</v>
      </c>
      <c r="D516" s="81" t="s">
        <v>936</v>
      </c>
      <c r="E516" s="81" t="s">
        <v>1041</v>
      </c>
      <c r="F516" s="81" t="s">
        <v>1061</v>
      </c>
      <c r="G516" s="81" t="s">
        <v>12</v>
      </c>
      <c r="H516" s="82">
        <v>985328.7200000002</v>
      </c>
    </row>
    <row r="517" spans="1:8" ht="13.8" x14ac:dyDescent="0.25">
      <c r="A517" s="80">
        <v>513</v>
      </c>
      <c r="B517" s="81" t="s">
        <v>1062</v>
      </c>
      <c r="C517" s="81" t="s">
        <v>2087</v>
      </c>
      <c r="D517" s="81" t="s">
        <v>936</v>
      </c>
      <c r="E517" s="81" t="s">
        <v>1063</v>
      </c>
      <c r="F517" s="81" t="s">
        <v>1063</v>
      </c>
      <c r="G517" s="81" t="s">
        <v>9</v>
      </c>
      <c r="H517" s="82">
        <v>5833613.6399999987</v>
      </c>
    </row>
    <row r="518" spans="1:8" ht="13.8" x14ac:dyDescent="0.25">
      <c r="A518" s="80">
        <v>514</v>
      </c>
      <c r="B518" s="81" t="s">
        <v>1064</v>
      </c>
      <c r="C518" s="81" t="s">
        <v>2088</v>
      </c>
      <c r="D518" s="81" t="s">
        <v>936</v>
      </c>
      <c r="E518" s="81" t="s">
        <v>1063</v>
      </c>
      <c r="F518" s="81" t="s">
        <v>1065</v>
      </c>
      <c r="G518" s="81" t="s">
        <v>12</v>
      </c>
      <c r="H518" s="82">
        <v>2800</v>
      </c>
    </row>
    <row r="519" spans="1:8" ht="13.8" x14ac:dyDescent="0.25">
      <c r="A519" s="80">
        <v>515</v>
      </c>
      <c r="B519" s="81" t="s">
        <v>1066</v>
      </c>
      <c r="C519" s="81" t="s">
        <v>2089</v>
      </c>
      <c r="D519" s="81" t="s">
        <v>936</v>
      </c>
      <c r="E519" s="81" t="s">
        <v>1063</v>
      </c>
      <c r="F519" s="81" t="s">
        <v>1067</v>
      </c>
      <c r="G519" s="81" t="s">
        <v>12</v>
      </c>
      <c r="H519" s="82">
        <v>0</v>
      </c>
    </row>
    <row r="520" spans="1:8" ht="13.8" x14ac:dyDescent="0.25">
      <c r="A520" s="80">
        <v>516</v>
      </c>
      <c r="B520" s="81" t="s">
        <v>1068</v>
      </c>
      <c r="C520" s="81" t="s">
        <v>2090</v>
      </c>
      <c r="D520" s="81" t="s">
        <v>936</v>
      </c>
      <c r="E520" s="81" t="s">
        <v>1063</v>
      </c>
      <c r="F520" s="81" t="s">
        <v>1069</v>
      </c>
      <c r="G520" s="81" t="s">
        <v>12</v>
      </c>
      <c r="H520" s="82">
        <v>1081527.9600000002</v>
      </c>
    </row>
    <row r="521" spans="1:8" ht="13.8" x14ac:dyDescent="0.25">
      <c r="A521" s="80">
        <v>517</v>
      </c>
      <c r="B521" s="81" t="s">
        <v>1070</v>
      </c>
      <c r="C521" s="81" t="s">
        <v>2091</v>
      </c>
      <c r="D521" s="81" t="s">
        <v>936</v>
      </c>
      <c r="E521" s="81" t="s">
        <v>1063</v>
      </c>
      <c r="F521" s="81" t="s">
        <v>1071</v>
      </c>
      <c r="G521" s="81" t="s">
        <v>60</v>
      </c>
      <c r="H521" s="82">
        <v>4320105.76</v>
      </c>
    </row>
    <row r="522" spans="1:8" ht="13.8" x14ac:dyDescent="0.25">
      <c r="A522" s="80">
        <v>518</v>
      </c>
      <c r="B522" s="81" t="s">
        <v>1072</v>
      </c>
      <c r="C522" s="81" t="s">
        <v>2092</v>
      </c>
      <c r="D522" s="81" t="s">
        <v>936</v>
      </c>
      <c r="E522" s="81" t="s">
        <v>1063</v>
      </c>
      <c r="F522" s="81" t="s">
        <v>1073</v>
      </c>
      <c r="G522" s="81" t="s">
        <v>12</v>
      </c>
      <c r="H522" s="82">
        <v>1386.8000000000002</v>
      </c>
    </row>
    <row r="523" spans="1:8" ht="13.8" x14ac:dyDescent="0.25">
      <c r="A523" s="80">
        <v>519</v>
      </c>
      <c r="B523" s="81" t="s">
        <v>1074</v>
      </c>
      <c r="C523" s="81" t="s">
        <v>2093</v>
      </c>
      <c r="D523" s="81" t="s">
        <v>936</v>
      </c>
      <c r="E523" s="81" t="s">
        <v>1063</v>
      </c>
      <c r="F523" s="81" t="s">
        <v>1075</v>
      </c>
      <c r="G523" s="81" t="s">
        <v>12</v>
      </c>
      <c r="H523" s="82">
        <v>123703.94</v>
      </c>
    </row>
    <row r="524" spans="1:8" ht="13.8" x14ac:dyDescent="0.25">
      <c r="A524" s="80">
        <v>520</v>
      </c>
      <c r="B524" s="81" t="s">
        <v>1076</v>
      </c>
      <c r="C524" s="81" t="s">
        <v>2094</v>
      </c>
      <c r="D524" s="81" t="s">
        <v>936</v>
      </c>
      <c r="E524" s="81" t="s">
        <v>1063</v>
      </c>
      <c r="F524" s="81" t="s">
        <v>1077</v>
      </c>
      <c r="G524" s="81" t="s">
        <v>12</v>
      </c>
      <c r="H524" s="82">
        <v>5538</v>
      </c>
    </row>
    <row r="525" spans="1:8" ht="13.8" x14ac:dyDescent="0.25">
      <c r="A525" s="80">
        <v>521</v>
      </c>
      <c r="B525" s="81" t="s">
        <v>1078</v>
      </c>
      <c r="C525" s="81" t="s">
        <v>2095</v>
      </c>
      <c r="D525" s="81" t="s">
        <v>936</v>
      </c>
      <c r="E525" s="81" t="s">
        <v>1063</v>
      </c>
      <c r="F525" s="81" t="s">
        <v>1079</v>
      </c>
      <c r="G525" s="81" t="s">
        <v>12</v>
      </c>
      <c r="H525" s="82">
        <v>1650.3200000000002</v>
      </c>
    </row>
    <row r="526" spans="1:8" ht="13.8" x14ac:dyDescent="0.25">
      <c r="A526" s="80">
        <v>522</v>
      </c>
      <c r="B526" s="81" t="s">
        <v>1080</v>
      </c>
      <c r="C526" s="81" t="s">
        <v>2096</v>
      </c>
      <c r="D526" s="81" t="s">
        <v>936</v>
      </c>
      <c r="E526" s="81" t="s">
        <v>1081</v>
      </c>
      <c r="F526" s="81" t="s">
        <v>1082</v>
      </c>
      <c r="G526" s="81" t="s">
        <v>30</v>
      </c>
      <c r="H526" s="82">
        <v>137275.04000000004</v>
      </c>
    </row>
    <row r="527" spans="1:8" ht="13.8" x14ac:dyDescent="0.25">
      <c r="A527" s="80">
        <v>523</v>
      </c>
      <c r="B527" s="81" t="s">
        <v>1083</v>
      </c>
      <c r="C527" s="81" t="s">
        <v>2097</v>
      </c>
      <c r="D527" s="81" t="s">
        <v>936</v>
      </c>
      <c r="E527" s="81" t="s">
        <v>1081</v>
      </c>
      <c r="F527" s="81" t="s">
        <v>1084</v>
      </c>
      <c r="G527" s="81" t="s">
        <v>12</v>
      </c>
      <c r="H527" s="82">
        <v>235111.22999999998</v>
      </c>
    </row>
    <row r="528" spans="1:8" ht="13.8" x14ac:dyDescent="0.25">
      <c r="A528" s="80">
        <v>524</v>
      </c>
      <c r="B528" s="81" t="s">
        <v>1085</v>
      </c>
      <c r="C528" s="81" t="s">
        <v>2098</v>
      </c>
      <c r="D528" s="81" t="s">
        <v>936</v>
      </c>
      <c r="E528" s="81" t="s">
        <v>1081</v>
      </c>
      <c r="F528" s="81" t="s">
        <v>1086</v>
      </c>
      <c r="G528" s="81" t="s">
        <v>12</v>
      </c>
      <c r="H528" s="82">
        <v>282657.02</v>
      </c>
    </row>
    <row r="529" spans="1:8" ht="13.8" x14ac:dyDescent="0.25">
      <c r="A529" s="80">
        <v>525</v>
      </c>
      <c r="B529" s="81" t="s">
        <v>1087</v>
      </c>
      <c r="C529" s="81" t="s">
        <v>2099</v>
      </c>
      <c r="D529" s="81" t="s">
        <v>936</v>
      </c>
      <c r="E529" s="81" t="s">
        <v>1081</v>
      </c>
      <c r="F529" s="81" t="s">
        <v>1088</v>
      </c>
      <c r="G529" s="81" t="s">
        <v>12</v>
      </c>
      <c r="H529" s="82">
        <v>88236.3</v>
      </c>
    </row>
    <row r="530" spans="1:8" ht="13.8" x14ac:dyDescent="0.25">
      <c r="A530" s="80">
        <v>526</v>
      </c>
      <c r="B530" s="81" t="s">
        <v>1089</v>
      </c>
      <c r="C530" s="81" t="s">
        <v>2100</v>
      </c>
      <c r="D530" s="81" t="s">
        <v>936</v>
      </c>
      <c r="E530" s="81" t="s">
        <v>1081</v>
      </c>
      <c r="F530" s="81" t="s">
        <v>1090</v>
      </c>
      <c r="G530" s="81" t="s">
        <v>12</v>
      </c>
      <c r="H530" s="82">
        <v>428690.38000000006</v>
      </c>
    </row>
    <row r="531" spans="1:8" ht="13.8" x14ac:dyDescent="0.25">
      <c r="A531" s="80">
        <v>527</v>
      </c>
      <c r="B531" s="81" t="s">
        <v>1091</v>
      </c>
      <c r="C531" s="81" t="s">
        <v>2101</v>
      </c>
      <c r="D531" s="81" t="s">
        <v>936</v>
      </c>
      <c r="E531" s="81" t="s">
        <v>1081</v>
      </c>
      <c r="F531" s="81" t="s">
        <v>1081</v>
      </c>
      <c r="G531" s="81" t="s">
        <v>12</v>
      </c>
      <c r="H531" s="82">
        <v>15057.64</v>
      </c>
    </row>
    <row r="532" spans="1:8" ht="13.8" x14ac:dyDescent="0.25">
      <c r="A532" s="80">
        <v>528</v>
      </c>
      <c r="B532" s="81" t="s">
        <v>1092</v>
      </c>
      <c r="C532" s="81" t="s">
        <v>2102</v>
      </c>
      <c r="D532" s="81" t="s">
        <v>936</v>
      </c>
      <c r="E532" s="81" t="s">
        <v>1081</v>
      </c>
      <c r="F532" s="81" t="s">
        <v>1093</v>
      </c>
      <c r="G532" s="81" t="s">
        <v>12</v>
      </c>
      <c r="H532" s="82">
        <v>783.4</v>
      </c>
    </row>
    <row r="533" spans="1:8" ht="13.8" x14ac:dyDescent="0.25">
      <c r="A533" s="80">
        <v>529</v>
      </c>
      <c r="B533" s="81" t="s">
        <v>1094</v>
      </c>
      <c r="C533" s="81" t="s">
        <v>2103</v>
      </c>
      <c r="D533" s="81" t="s">
        <v>936</v>
      </c>
      <c r="E533" s="81" t="s">
        <v>1081</v>
      </c>
      <c r="F533" s="81" t="s">
        <v>1095</v>
      </c>
      <c r="G533" s="81" t="s">
        <v>12</v>
      </c>
      <c r="H533" s="82">
        <v>543061.08000000007</v>
      </c>
    </row>
    <row r="534" spans="1:8" ht="13.8" x14ac:dyDescent="0.25">
      <c r="A534" s="80">
        <v>530</v>
      </c>
      <c r="B534" s="81" t="s">
        <v>1096</v>
      </c>
      <c r="C534" s="81" t="s">
        <v>2104</v>
      </c>
      <c r="D534" s="81" t="s">
        <v>936</v>
      </c>
      <c r="E534" s="81" t="s">
        <v>1081</v>
      </c>
      <c r="F534" s="81" t="s">
        <v>1097</v>
      </c>
      <c r="G534" s="81" t="s">
        <v>12</v>
      </c>
      <c r="H534" s="82">
        <v>6961</v>
      </c>
    </row>
    <row r="535" spans="1:8" ht="13.8" x14ac:dyDescent="0.25">
      <c r="A535" s="80">
        <v>531</v>
      </c>
      <c r="B535" s="81" t="s">
        <v>1098</v>
      </c>
      <c r="C535" s="81" t="s">
        <v>2105</v>
      </c>
      <c r="D535" s="81" t="s">
        <v>936</v>
      </c>
      <c r="E535" s="81" t="s">
        <v>1081</v>
      </c>
      <c r="F535" s="81" t="s">
        <v>1099</v>
      </c>
      <c r="G535" s="81" t="s">
        <v>12</v>
      </c>
      <c r="H535" s="82">
        <v>60846.45</v>
      </c>
    </row>
    <row r="536" spans="1:8" ht="13.8" x14ac:dyDescent="0.25">
      <c r="A536" s="80">
        <v>532</v>
      </c>
      <c r="B536" s="81" t="s">
        <v>1100</v>
      </c>
      <c r="C536" s="81" t="s">
        <v>2106</v>
      </c>
      <c r="D536" s="81" t="s">
        <v>936</v>
      </c>
      <c r="E536" s="81" t="s">
        <v>1081</v>
      </c>
      <c r="F536" s="81" t="s">
        <v>1101</v>
      </c>
      <c r="G536" s="81" t="s">
        <v>12</v>
      </c>
      <c r="H536" s="82">
        <v>1756.3</v>
      </c>
    </row>
    <row r="537" spans="1:8" ht="13.8" x14ac:dyDescent="0.25">
      <c r="A537" s="80">
        <v>533</v>
      </c>
      <c r="B537" s="81" t="s">
        <v>1102</v>
      </c>
      <c r="C537" s="81" t="s">
        <v>2107</v>
      </c>
      <c r="D537" s="81" t="s">
        <v>936</v>
      </c>
      <c r="E537" s="81" t="s">
        <v>1081</v>
      </c>
      <c r="F537" s="81" t="s">
        <v>1103</v>
      </c>
      <c r="G537" s="81" t="s">
        <v>12</v>
      </c>
      <c r="H537" s="82">
        <v>21196.120000000003</v>
      </c>
    </row>
    <row r="538" spans="1:8" ht="13.8" x14ac:dyDescent="0.25">
      <c r="A538" s="80">
        <v>534</v>
      </c>
      <c r="B538" s="81" t="s">
        <v>1104</v>
      </c>
      <c r="C538" s="81" t="s">
        <v>2108</v>
      </c>
      <c r="D538" s="81" t="s">
        <v>936</v>
      </c>
      <c r="E538" s="81" t="s">
        <v>1081</v>
      </c>
      <c r="F538" s="81" t="s">
        <v>1105</v>
      </c>
      <c r="G538" s="81" t="s">
        <v>12</v>
      </c>
      <c r="H538" s="82">
        <v>614740.49999999988</v>
      </c>
    </row>
    <row r="539" spans="1:8" ht="13.8" x14ac:dyDescent="0.25">
      <c r="A539" s="80">
        <v>535</v>
      </c>
      <c r="B539" s="81" t="s">
        <v>1106</v>
      </c>
      <c r="C539" s="81" t="s">
        <v>2109</v>
      </c>
      <c r="D539" s="81" t="s">
        <v>936</v>
      </c>
      <c r="E539" s="81" t="s">
        <v>1081</v>
      </c>
      <c r="F539" s="81" t="s">
        <v>1107</v>
      </c>
      <c r="G539" s="81" t="s">
        <v>12</v>
      </c>
      <c r="H539" s="82">
        <v>201242.59</v>
      </c>
    </row>
    <row r="540" spans="1:8" ht="13.8" x14ac:dyDescent="0.25">
      <c r="A540" s="80">
        <v>536</v>
      </c>
      <c r="B540" s="81" t="s">
        <v>1108</v>
      </c>
      <c r="C540" s="81" t="s">
        <v>2110</v>
      </c>
      <c r="D540" s="81" t="s">
        <v>936</v>
      </c>
      <c r="E540" s="81" t="s">
        <v>1081</v>
      </c>
      <c r="F540" s="81" t="s">
        <v>1109</v>
      </c>
      <c r="G540" s="81" t="s">
        <v>12</v>
      </c>
      <c r="H540" s="82">
        <v>840</v>
      </c>
    </row>
    <row r="541" spans="1:8" ht="13.8" x14ac:dyDescent="0.25">
      <c r="A541" s="80">
        <v>537</v>
      </c>
      <c r="B541" s="81" t="s">
        <v>1110</v>
      </c>
      <c r="C541" s="81" t="s">
        <v>2111</v>
      </c>
      <c r="D541" s="81" t="s">
        <v>936</v>
      </c>
      <c r="E541" s="81" t="s">
        <v>1081</v>
      </c>
      <c r="F541" s="81" t="s">
        <v>1111</v>
      </c>
      <c r="G541" s="81" t="s">
        <v>12</v>
      </c>
      <c r="H541" s="82">
        <v>148339.63</v>
      </c>
    </row>
    <row r="542" spans="1:8" ht="13.8" x14ac:dyDescent="0.25">
      <c r="A542" s="80">
        <v>538</v>
      </c>
      <c r="B542" s="81" t="s">
        <v>1112</v>
      </c>
      <c r="C542" s="81" t="s">
        <v>2112</v>
      </c>
      <c r="D542" s="81" t="s">
        <v>936</v>
      </c>
      <c r="E542" s="81" t="s">
        <v>1081</v>
      </c>
      <c r="F542" s="81" t="s">
        <v>1113</v>
      </c>
      <c r="G542" s="81" t="s">
        <v>12</v>
      </c>
      <c r="H542" s="82">
        <v>1098857.3599999999</v>
      </c>
    </row>
    <row r="543" spans="1:8" ht="13.8" x14ac:dyDescent="0.25">
      <c r="A543" s="80">
        <v>539</v>
      </c>
      <c r="B543" s="81" t="s">
        <v>1114</v>
      </c>
      <c r="C543" s="81" t="s">
        <v>2113</v>
      </c>
      <c r="D543" s="81" t="s">
        <v>936</v>
      </c>
      <c r="E543" s="81" t="s">
        <v>1081</v>
      </c>
      <c r="F543" s="81" t="s">
        <v>1115</v>
      </c>
      <c r="G543" s="81" t="s">
        <v>12</v>
      </c>
      <c r="H543" s="82">
        <v>1267.2</v>
      </c>
    </row>
    <row r="544" spans="1:8" ht="13.8" x14ac:dyDescent="0.25">
      <c r="A544" s="80">
        <v>540</v>
      </c>
      <c r="B544" s="81" t="s">
        <v>1116</v>
      </c>
      <c r="C544" s="81" t="s">
        <v>2114</v>
      </c>
      <c r="D544" s="81" t="s">
        <v>936</v>
      </c>
      <c r="E544" s="81" t="s">
        <v>1081</v>
      </c>
      <c r="F544" s="81" t="s">
        <v>1117</v>
      </c>
      <c r="G544" s="81" t="s">
        <v>12</v>
      </c>
      <c r="H544" s="82">
        <v>1641.4</v>
      </c>
    </row>
    <row r="545" spans="1:8" ht="13.8" x14ac:dyDescent="0.25">
      <c r="A545" s="83">
        <v>541</v>
      </c>
      <c r="B545" s="84" t="s">
        <v>1118</v>
      </c>
      <c r="C545" s="81" t="s">
        <v>2115</v>
      </c>
      <c r="D545" s="84" t="s">
        <v>936</v>
      </c>
      <c r="E545" s="84" t="s">
        <v>1119</v>
      </c>
      <c r="F545" s="84" t="s">
        <v>1120</v>
      </c>
      <c r="G545" s="84" t="s">
        <v>9</v>
      </c>
      <c r="H545" s="82">
        <v>5844710.5700000003</v>
      </c>
    </row>
    <row r="546" spans="1:8" ht="13.8" x14ac:dyDescent="0.25">
      <c r="A546" s="80">
        <v>542</v>
      </c>
      <c r="B546" s="81" t="s">
        <v>1121</v>
      </c>
      <c r="C546" s="81" t="s">
        <v>2116</v>
      </c>
      <c r="D546" s="81" t="s">
        <v>936</v>
      </c>
      <c r="E546" s="81" t="s">
        <v>1119</v>
      </c>
      <c r="F546" s="81" t="s">
        <v>1122</v>
      </c>
      <c r="G546" s="81" t="s">
        <v>60</v>
      </c>
      <c r="H546" s="82">
        <v>322250.37</v>
      </c>
    </row>
    <row r="547" spans="1:8" ht="13.8" x14ac:dyDescent="0.25">
      <c r="A547" s="80">
        <v>543</v>
      </c>
      <c r="B547" s="81" t="s">
        <v>1123</v>
      </c>
      <c r="C547" s="81" t="s">
        <v>2117</v>
      </c>
      <c r="D547" s="81" t="s">
        <v>936</v>
      </c>
      <c r="E547" s="81" t="s">
        <v>1119</v>
      </c>
      <c r="F547" s="81" t="s">
        <v>1124</v>
      </c>
      <c r="G547" s="81" t="s">
        <v>60</v>
      </c>
      <c r="H547" s="82">
        <v>1274103.52</v>
      </c>
    </row>
    <row r="548" spans="1:8" ht="13.8" x14ac:dyDescent="0.25">
      <c r="A548" s="80">
        <v>544</v>
      </c>
      <c r="B548" s="81" t="s">
        <v>1125</v>
      </c>
      <c r="C548" s="81" t="s">
        <v>2118</v>
      </c>
      <c r="D548" s="81" t="s">
        <v>936</v>
      </c>
      <c r="E548" s="81" t="s">
        <v>1119</v>
      </c>
      <c r="F548" s="81" t="s">
        <v>1119</v>
      </c>
      <c r="G548" s="81" t="s">
        <v>60</v>
      </c>
      <c r="H548" s="82">
        <v>1767369.5999999996</v>
      </c>
    </row>
    <row r="549" spans="1:8" ht="13.8" x14ac:dyDescent="0.25">
      <c r="A549" s="80">
        <v>545</v>
      </c>
      <c r="B549" s="81" t="s">
        <v>1126</v>
      </c>
      <c r="C549" s="81" t="s">
        <v>2119</v>
      </c>
      <c r="D549" s="81" t="s">
        <v>936</v>
      </c>
      <c r="E549" s="81" t="s">
        <v>1119</v>
      </c>
      <c r="F549" s="81" t="s">
        <v>1127</v>
      </c>
      <c r="G549" s="81" t="s">
        <v>60</v>
      </c>
      <c r="H549" s="82">
        <v>3018414.8599999994</v>
      </c>
    </row>
    <row r="550" spans="1:8" ht="13.8" x14ac:dyDescent="0.25">
      <c r="A550" s="80">
        <v>546</v>
      </c>
      <c r="B550" s="81" t="s">
        <v>1128</v>
      </c>
      <c r="C550" s="81" t="s">
        <v>2120</v>
      </c>
      <c r="D550" s="81" t="s">
        <v>936</v>
      </c>
      <c r="E550" s="81" t="s">
        <v>1119</v>
      </c>
      <c r="F550" s="81" t="s">
        <v>1129</v>
      </c>
      <c r="G550" s="81" t="s">
        <v>12</v>
      </c>
      <c r="H550" s="82">
        <v>1332468.7599999998</v>
      </c>
    </row>
    <row r="551" spans="1:8" ht="13.8" x14ac:dyDescent="0.25">
      <c r="A551" s="80">
        <v>547</v>
      </c>
      <c r="B551" s="81" t="s">
        <v>1130</v>
      </c>
      <c r="C551" s="81" t="s">
        <v>2121</v>
      </c>
      <c r="D551" s="81" t="s">
        <v>936</v>
      </c>
      <c r="E551" s="81" t="s">
        <v>1131</v>
      </c>
      <c r="F551" s="81" t="s">
        <v>1131</v>
      </c>
      <c r="G551" s="81" t="s">
        <v>30</v>
      </c>
      <c r="H551" s="82">
        <v>274129.48</v>
      </c>
    </row>
    <row r="552" spans="1:8" ht="13.8" x14ac:dyDescent="0.25">
      <c r="A552" s="80">
        <v>548</v>
      </c>
      <c r="B552" s="81" t="s">
        <v>1132</v>
      </c>
      <c r="C552" s="81" t="s">
        <v>2122</v>
      </c>
      <c r="D552" s="81" t="s">
        <v>936</v>
      </c>
      <c r="E552" s="81" t="s">
        <v>1131</v>
      </c>
      <c r="F552" s="81" t="s">
        <v>1133</v>
      </c>
      <c r="G552" s="81" t="s">
        <v>12</v>
      </c>
      <c r="H552" s="82">
        <v>39525.51</v>
      </c>
    </row>
    <row r="553" spans="1:8" ht="13.8" x14ac:dyDescent="0.25">
      <c r="A553" s="80">
        <v>549</v>
      </c>
      <c r="B553" s="81" t="s">
        <v>1134</v>
      </c>
      <c r="C553" s="81" t="s">
        <v>2123</v>
      </c>
      <c r="D553" s="81" t="s">
        <v>936</v>
      </c>
      <c r="E553" s="81" t="s">
        <v>1131</v>
      </c>
      <c r="F553" s="81" t="s">
        <v>1135</v>
      </c>
      <c r="G553" s="81" t="s">
        <v>12</v>
      </c>
      <c r="H553" s="82">
        <v>315123.11</v>
      </c>
    </row>
    <row r="554" spans="1:8" ht="13.8" x14ac:dyDescent="0.25">
      <c r="A554" s="80">
        <v>550</v>
      </c>
      <c r="B554" s="85" t="s">
        <v>1136</v>
      </c>
      <c r="C554" s="81" t="s">
        <v>2124</v>
      </c>
      <c r="D554" s="85" t="s">
        <v>936</v>
      </c>
      <c r="E554" s="85" t="s">
        <v>786</v>
      </c>
      <c r="F554" s="85" t="s">
        <v>786</v>
      </c>
      <c r="G554" s="85" t="s">
        <v>30</v>
      </c>
      <c r="H554" s="82">
        <v>11737</v>
      </c>
    </row>
    <row r="555" spans="1:8" ht="13.8" x14ac:dyDescent="0.25">
      <c r="A555" s="80">
        <v>551</v>
      </c>
      <c r="B555" s="81" t="s">
        <v>1137</v>
      </c>
      <c r="C555" s="81" t="s">
        <v>2125</v>
      </c>
      <c r="D555" s="81" t="s">
        <v>936</v>
      </c>
      <c r="E555" s="81" t="s">
        <v>786</v>
      </c>
      <c r="F555" s="81" t="s">
        <v>1138</v>
      </c>
      <c r="G555" s="81" t="s">
        <v>12</v>
      </c>
      <c r="H555" s="82">
        <v>13238.9</v>
      </c>
    </row>
    <row r="556" spans="1:8" ht="13.8" x14ac:dyDescent="0.25">
      <c r="A556" s="80">
        <v>552</v>
      </c>
      <c r="B556" s="81" t="s">
        <v>1139</v>
      </c>
      <c r="C556" s="81" t="s">
        <v>2126</v>
      </c>
      <c r="D556" s="81" t="s">
        <v>936</v>
      </c>
      <c r="E556" s="81" t="s">
        <v>786</v>
      </c>
      <c r="F556" s="81" t="s">
        <v>1140</v>
      </c>
      <c r="G556" s="81" t="s">
        <v>12</v>
      </c>
      <c r="H556" s="82">
        <v>690.92</v>
      </c>
    </row>
    <row r="557" spans="1:8" ht="13.8" x14ac:dyDescent="0.25">
      <c r="A557" s="80">
        <v>553</v>
      </c>
      <c r="B557" s="81" t="s">
        <v>1141</v>
      </c>
      <c r="C557" s="81" t="s">
        <v>2127</v>
      </c>
      <c r="D557" s="81" t="s">
        <v>936</v>
      </c>
      <c r="E557" s="81" t="s">
        <v>786</v>
      </c>
      <c r="F557" s="81" t="s">
        <v>1142</v>
      </c>
      <c r="G557" s="81" t="s">
        <v>12</v>
      </c>
      <c r="H557" s="82">
        <v>900</v>
      </c>
    </row>
    <row r="558" spans="1:8" ht="13.8" x14ac:dyDescent="0.25">
      <c r="A558" s="80">
        <v>554</v>
      </c>
      <c r="B558" s="81" t="s">
        <v>1143</v>
      </c>
      <c r="C558" s="81" t="s">
        <v>2128</v>
      </c>
      <c r="D558" s="81" t="s">
        <v>936</v>
      </c>
      <c r="E558" s="81" t="s">
        <v>786</v>
      </c>
      <c r="F558" s="81" t="s">
        <v>1144</v>
      </c>
      <c r="G558" s="81" t="s">
        <v>12</v>
      </c>
      <c r="H558" s="82">
        <v>1358</v>
      </c>
    </row>
    <row r="559" spans="1:8" ht="13.8" x14ac:dyDescent="0.25">
      <c r="A559" s="80">
        <v>555</v>
      </c>
      <c r="B559" s="81" t="s">
        <v>1145</v>
      </c>
      <c r="C559" s="81" t="s">
        <v>2129</v>
      </c>
      <c r="D559" s="81" t="s">
        <v>936</v>
      </c>
      <c r="E559" s="81" t="s">
        <v>786</v>
      </c>
      <c r="F559" s="81" t="s">
        <v>1146</v>
      </c>
      <c r="G559" s="81" t="s">
        <v>12</v>
      </c>
      <c r="H559" s="82">
        <v>958.2</v>
      </c>
    </row>
    <row r="560" spans="1:8" ht="13.8" x14ac:dyDescent="0.25">
      <c r="A560" s="80">
        <v>556</v>
      </c>
      <c r="B560" s="81" t="s">
        <v>1147</v>
      </c>
      <c r="C560" s="81" t="s">
        <v>2130</v>
      </c>
      <c r="D560" s="81" t="s">
        <v>936</v>
      </c>
      <c r="E560" s="81" t="s">
        <v>786</v>
      </c>
      <c r="F560" s="81" t="s">
        <v>1148</v>
      </c>
      <c r="G560" s="81" t="s">
        <v>12</v>
      </c>
      <c r="H560" s="82">
        <v>5485.28</v>
      </c>
    </row>
    <row r="561" spans="1:8" ht="13.8" x14ac:dyDescent="0.25">
      <c r="A561" s="80">
        <v>557</v>
      </c>
      <c r="B561" s="81" t="s">
        <v>1149</v>
      </c>
      <c r="C561" s="81" t="s">
        <v>2131</v>
      </c>
      <c r="D561" s="81" t="s">
        <v>936</v>
      </c>
      <c r="E561" s="81" t="s">
        <v>786</v>
      </c>
      <c r="F561" s="81" t="s">
        <v>1150</v>
      </c>
      <c r="G561" s="81" t="s">
        <v>12</v>
      </c>
      <c r="H561" s="82">
        <v>1870.6</v>
      </c>
    </row>
    <row r="562" spans="1:8" ht="13.8" x14ac:dyDescent="0.25">
      <c r="A562" s="80">
        <v>558</v>
      </c>
      <c r="B562" s="81" t="s">
        <v>1151</v>
      </c>
      <c r="C562" s="81" t="s">
        <v>2132</v>
      </c>
      <c r="D562" s="81" t="s">
        <v>936</v>
      </c>
      <c r="E562" s="81" t="s">
        <v>786</v>
      </c>
      <c r="F562" s="81" t="s">
        <v>1152</v>
      </c>
      <c r="G562" s="81" t="s">
        <v>12</v>
      </c>
      <c r="H562" s="82">
        <v>543</v>
      </c>
    </row>
    <row r="563" spans="1:8" ht="13.8" x14ac:dyDescent="0.25">
      <c r="A563" s="80">
        <v>559</v>
      </c>
      <c r="B563" s="81" t="s">
        <v>1153</v>
      </c>
      <c r="C563" s="81" t="s">
        <v>2133</v>
      </c>
      <c r="D563" s="81" t="s">
        <v>936</v>
      </c>
      <c r="E563" s="81" t="s">
        <v>786</v>
      </c>
      <c r="F563" s="81" t="s">
        <v>241</v>
      </c>
      <c r="G563" s="81" t="s">
        <v>12</v>
      </c>
      <c r="H563" s="82">
        <v>900.36999999999989</v>
      </c>
    </row>
    <row r="564" spans="1:8" ht="13.8" x14ac:dyDescent="0.25">
      <c r="A564" s="80">
        <v>560</v>
      </c>
      <c r="B564" s="81" t="s">
        <v>1154</v>
      </c>
      <c r="C564" s="81" t="s">
        <v>2134</v>
      </c>
      <c r="D564" s="81" t="s">
        <v>936</v>
      </c>
      <c r="E564" s="81" t="s">
        <v>786</v>
      </c>
      <c r="F564" s="81" t="s">
        <v>1155</v>
      </c>
      <c r="G564" s="81" t="s">
        <v>12</v>
      </c>
      <c r="H564" s="82">
        <v>2296.8000000000002</v>
      </c>
    </row>
    <row r="565" spans="1:8" ht="13.8" x14ac:dyDescent="0.25">
      <c r="A565" s="80">
        <v>561</v>
      </c>
      <c r="B565" s="81" t="s">
        <v>1156</v>
      </c>
      <c r="C565" s="81" t="s">
        <v>2135</v>
      </c>
      <c r="D565" s="81" t="s">
        <v>936</v>
      </c>
      <c r="E565" s="81" t="s">
        <v>786</v>
      </c>
      <c r="F565" s="81" t="s">
        <v>1157</v>
      </c>
      <c r="G565" s="81" t="s">
        <v>12</v>
      </c>
      <c r="H565" s="82">
        <v>3438.8</v>
      </c>
    </row>
    <row r="566" spans="1:8" ht="13.8" x14ac:dyDescent="0.25">
      <c r="A566" s="80">
        <v>562</v>
      </c>
      <c r="B566" s="81" t="s">
        <v>1158</v>
      </c>
      <c r="C566" s="81" t="s">
        <v>2136</v>
      </c>
      <c r="D566" s="81" t="s">
        <v>936</v>
      </c>
      <c r="E566" s="81" t="s">
        <v>786</v>
      </c>
      <c r="F566" s="81" t="s">
        <v>1159</v>
      </c>
      <c r="G566" s="81" t="s">
        <v>12</v>
      </c>
      <c r="H566" s="82">
        <v>730.8</v>
      </c>
    </row>
    <row r="567" spans="1:8" ht="13.8" x14ac:dyDescent="0.25">
      <c r="A567" s="80">
        <v>563</v>
      </c>
      <c r="B567" s="81" t="s">
        <v>1160</v>
      </c>
      <c r="C567" s="81" t="s">
        <v>2137</v>
      </c>
      <c r="D567" s="81" t="s">
        <v>936</v>
      </c>
      <c r="E567" s="81" t="s">
        <v>786</v>
      </c>
      <c r="F567" s="81" t="s">
        <v>1161</v>
      </c>
      <c r="G567" s="81" t="s">
        <v>12</v>
      </c>
      <c r="H567" s="82">
        <v>1148.4000000000001</v>
      </c>
    </row>
    <row r="568" spans="1:8" ht="13.8" x14ac:dyDescent="0.25">
      <c r="A568" s="80">
        <v>564</v>
      </c>
      <c r="B568" s="81" t="s">
        <v>1162</v>
      </c>
      <c r="C568" s="81" t="s">
        <v>2138</v>
      </c>
      <c r="D568" s="81" t="s">
        <v>936</v>
      </c>
      <c r="E568" s="81" t="s">
        <v>786</v>
      </c>
      <c r="F568" s="81" t="s">
        <v>1163</v>
      </c>
      <c r="G568" s="81" t="s">
        <v>12</v>
      </c>
      <c r="H568" s="82">
        <v>229276.22999999998</v>
      </c>
    </row>
    <row r="569" spans="1:8" ht="13.8" x14ac:dyDescent="0.25">
      <c r="A569" s="80">
        <v>565</v>
      </c>
      <c r="B569" s="81" t="s">
        <v>1164</v>
      </c>
      <c r="C569" s="81" t="s">
        <v>2139</v>
      </c>
      <c r="D569" s="81" t="s">
        <v>936</v>
      </c>
      <c r="E569" s="81" t="s">
        <v>786</v>
      </c>
      <c r="F569" s="81" t="s">
        <v>1165</v>
      </c>
      <c r="G569" s="81" t="s">
        <v>12</v>
      </c>
      <c r="H569" s="82">
        <v>2909.6</v>
      </c>
    </row>
    <row r="570" spans="1:8" ht="13.8" x14ac:dyDescent="0.25">
      <c r="A570" s="80">
        <v>566</v>
      </c>
      <c r="B570" s="81" t="s">
        <v>1166</v>
      </c>
      <c r="C570" s="81" t="s">
        <v>2140</v>
      </c>
      <c r="D570" s="81" t="s">
        <v>936</v>
      </c>
      <c r="E570" s="81" t="s">
        <v>786</v>
      </c>
      <c r="F570" s="81" t="s">
        <v>1167</v>
      </c>
      <c r="G570" s="81" t="s">
        <v>12</v>
      </c>
      <c r="H570" s="82">
        <v>1281.8</v>
      </c>
    </row>
    <row r="571" spans="1:8" ht="13.8" x14ac:dyDescent="0.25">
      <c r="A571" s="80">
        <v>567</v>
      </c>
      <c r="B571" s="81" t="s">
        <v>1168</v>
      </c>
      <c r="C571" s="81" t="s">
        <v>2141</v>
      </c>
      <c r="D571" s="81" t="s">
        <v>1169</v>
      </c>
      <c r="E571" s="81" t="s">
        <v>1170</v>
      </c>
      <c r="F571" s="81" t="s">
        <v>1171</v>
      </c>
      <c r="G571" s="81" t="s">
        <v>9</v>
      </c>
      <c r="H571" s="82">
        <v>8560467.8100000005</v>
      </c>
    </row>
    <row r="572" spans="1:8" ht="13.8" x14ac:dyDescent="0.25">
      <c r="A572" s="80">
        <v>568</v>
      </c>
      <c r="B572" s="81" t="s">
        <v>1172</v>
      </c>
      <c r="C572" s="81" t="s">
        <v>2142</v>
      </c>
      <c r="D572" s="81" t="s">
        <v>1169</v>
      </c>
      <c r="E572" s="81" t="s">
        <v>1170</v>
      </c>
      <c r="F572" s="81" t="s">
        <v>1173</v>
      </c>
      <c r="G572" s="81" t="s">
        <v>60</v>
      </c>
      <c r="H572" s="82">
        <v>173823.5</v>
      </c>
    </row>
    <row r="573" spans="1:8" ht="13.8" x14ac:dyDescent="0.25">
      <c r="A573" s="80">
        <v>569</v>
      </c>
      <c r="B573" s="81" t="s">
        <v>1174</v>
      </c>
      <c r="C573" s="81" t="s">
        <v>2143</v>
      </c>
      <c r="D573" s="81" t="s">
        <v>1169</v>
      </c>
      <c r="E573" s="81" t="s">
        <v>1170</v>
      </c>
      <c r="F573" s="81" t="s">
        <v>420</v>
      </c>
      <c r="G573" s="81" t="s">
        <v>60</v>
      </c>
      <c r="H573" s="82">
        <v>1981814.4299999997</v>
      </c>
    </row>
    <row r="574" spans="1:8" ht="13.8" x14ac:dyDescent="0.25">
      <c r="A574" s="80">
        <v>570</v>
      </c>
      <c r="B574" s="81" t="s">
        <v>1175</v>
      </c>
      <c r="C574" s="81" t="s">
        <v>2144</v>
      </c>
      <c r="D574" s="81" t="s">
        <v>1169</v>
      </c>
      <c r="E574" s="81" t="s">
        <v>1170</v>
      </c>
      <c r="F574" s="81" t="s">
        <v>365</v>
      </c>
      <c r="G574" s="81" t="s">
        <v>60</v>
      </c>
      <c r="H574" s="82">
        <v>3418264.5200000005</v>
      </c>
    </row>
    <row r="575" spans="1:8" ht="13.8" x14ac:dyDescent="0.25">
      <c r="A575" s="80">
        <v>571</v>
      </c>
      <c r="B575" s="81" t="s">
        <v>1176</v>
      </c>
      <c r="C575" s="81" t="s">
        <v>2145</v>
      </c>
      <c r="D575" s="81" t="s">
        <v>1169</v>
      </c>
      <c r="E575" s="81" t="s">
        <v>1177</v>
      </c>
      <c r="F575" s="81" t="s">
        <v>1178</v>
      </c>
      <c r="G575" s="81" t="s">
        <v>9</v>
      </c>
      <c r="H575" s="82">
        <v>1489653.98</v>
      </c>
    </row>
    <row r="576" spans="1:8" ht="13.8" x14ac:dyDescent="0.25">
      <c r="A576" s="80">
        <v>572</v>
      </c>
      <c r="B576" s="81" t="s">
        <v>1179</v>
      </c>
      <c r="C576" s="81" t="s">
        <v>2146</v>
      </c>
      <c r="D576" s="81" t="s">
        <v>1169</v>
      </c>
      <c r="E576" s="81" t="s">
        <v>1169</v>
      </c>
      <c r="F576" s="81" t="s">
        <v>1180</v>
      </c>
      <c r="G576" s="81" t="s">
        <v>30</v>
      </c>
      <c r="H576" s="82">
        <v>95603.12999999999</v>
      </c>
    </row>
    <row r="577" spans="1:8" ht="13.8" x14ac:dyDescent="0.25">
      <c r="A577" s="80">
        <v>573</v>
      </c>
      <c r="B577" s="81" t="s">
        <v>1181</v>
      </c>
      <c r="C577" s="81" t="s">
        <v>2147</v>
      </c>
      <c r="D577" s="81" t="s">
        <v>1169</v>
      </c>
      <c r="E577" s="81" t="s">
        <v>1182</v>
      </c>
      <c r="F577" s="81" t="s">
        <v>1183</v>
      </c>
      <c r="G577" s="81" t="s">
        <v>30</v>
      </c>
      <c r="H577" s="82">
        <v>123976.37999999998</v>
      </c>
    </row>
    <row r="578" spans="1:8" ht="13.8" x14ac:dyDescent="0.25">
      <c r="A578" s="80">
        <v>574</v>
      </c>
      <c r="B578" s="81" t="s">
        <v>1184</v>
      </c>
      <c r="C578" s="81" t="s">
        <v>2148</v>
      </c>
      <c r="D578" s="81" t="s">
        <v>1169</v>
      </c>
      <c r="E578" s="81" t="s">
        <v>1185</v>
      </c>
      <c r="F578" s="81" t="s">
        <v>1185</v>
      </c>
      <c r="G578" s="81" t="s">
        <v>9</v>
      </c>
      <c r="H578" s="82">
        <v>143700.94999999995</v>
      </c>
    </row>
    <row r="579" spans="1:8" ht="13.8" x14ac:dyDescent="0.25">
      <c r="A579" s="80">
        <v>575</v>
      </c>
      <c r="B579" s="81" t="s">
        <v>1186</v>
      </c>
      <c r="C579" s="81" t="s">
        <v>2149</v>
      </c>
      <c r="D579" s="81" t="s">
        <v>1169</v>
      </c>
      <c r="E579" s="81" t="s">
        <v>1185</v>
      </c>
      <c r="F579" s="81" t="s">
        <v>1187</v>
      </c>
      <c r="G579" s="81" t="s">
        <v>12</v>
      </c>
      <c r="H579" s="82">
        <v>0</v>
      </c>
    </row>
    <row r="580" spans="1:8" ht="13.8" x14ac:dyDescent="0.25">
      <c r="A580" s="80">
        <v>576</v>
      </c>
      <c r="B580" s="81" t="s">
        <v>1188</v>
      </c>
      <c r="C580" s="81" t="s">
        <v>2150</v>
      </c>
      <c r="D580" s="81" t="s">
        <v>1169</v>
      </c>
      <c r="E580" s="81" t="s">
        <v>1189</v>
      </c>
      <c r="F580" s="81" t="s">
        <v>1190</v>
      </c>
      <c r="G580" s="81" t="s">
        <v>30</v>
      </c>
      <c r="H580" s="82">
        <v>548518.35</v>
      </c>
    </row>
    <row r="581" spans="1:8" ht="13.8" x14ac:dyDescent="0.25">
      <c r="A581" s="80">
        <v>577</v>
      </c>
      <c r="B581" s="81" t="s">
        <v>1191</v>
      </c>
      <c r="C581" s="81" t="s">
        <v>2151</v>
      </c>
      <c r="D581" s="81" t="s">
        <v>1169</v>
      </c>
      <c r="E581" s="81" t="s">
        <v>1189</v>
      </c>
      <c r="F581" s="81" t="s">
        <v>1192</v>
      </c>
      <c r="G581" s="81" t="s">
        <v>12</v>
      </c>
      <c r="H581" s="82">
        <v>34484.85</v>
      </c>
    </row>
    <row r="582" spans="1:8" ht="13.8" x14ac:dyDescent="0.25">
      <c r="A582" s="80">
        <v>578</v>
      </c>
      <c r="B582" s="81" t="s">
        <v>1193</v>
      </c>
      <c r="C582" s="81" t="s">
        <v>2152</v>
      </c>
      <c r="D582" s="81" t="s">
        <v>1169</v>
      </c>
      <c r="E582" s="81" t="s">
        <v>1194</v>
      </c>
      <c r="F582" s="81" t="s">
        <v>1017</v>
      </c>
      <c r="G582" s="81" t="s">
        <v>30</v>
      </c>
      <c r="H582" s="82">
        <v>85360.829999999987</v>
      </c>
    </row>
    <row r="583" spans="1:8" ht="13.8" x14ac:dyDescent="0.25">
      <c r="A583" s="80">
        <v>579</v>
      </c>
      <c r="B583" s="85" t="s">
        <v>1195</v>
      </c>
      <c r="C583" s="81" t="s">
        <v>2153</v>
      </c>
      <c r="D583" s="85" t="s">
        <v>1169</v>
      </c>
      <c r="E583" s="85" t="s">
        <v>1196</v>
      </c>
      <c r="F583" s="85" t="s">
        <v>1196</v>
      </c>
      <c r="G583" s="85" t="s">
        <v>30</v>
      </c>
      <c r="H583" s="82">
        <v>1122.96</v>
      </c>
    </row>
    <row r="584" spans="1:8" ht="13.8" x14ac:dyDescent="0.25">
      <c r="A584" s="80">
        <v>580</v>
      </c>
      <c r="B584" s="81" t="s">
        <v>1197</v>
      </c>
      <c r="C584" s="81" t="s">
        <v>2154</v>
      </c>
      <c r="D584" s="81" t="s">
        <v>1198</v>
      </c>
      <c r="E584" s="81" t="s">
        <v>1199</v>
      </c>
      <c r="F584" s="81" t="s">
        <v>1199</v>
      </c>
      <c r="G584" s="81" t="s">
        <v>9</v>
      </c>
      <c r="H584" s="82">
        <v>7637672.5899999999</v>
      </c>
    </row>
    <row r="585" spans="1:8" ht="13.8" x14ac:dyDescent="0.25">
      <c r="A585" s="80">
        <v>581</v>
      </c>
      <c r="B585" s="81" t="s">
        <v>1200</v>
      </c>
      <c r="C585" s="81" t="s">
        <v>2155</v>
      </c>
      <c r="D585" s="81" t="s">
        <v>1198</v>
      </c>
      <c r="E585" s="81" t="s">
        <v>1199</v>
      </c>
      <c r="F585" s="81" t="s">
        <v>1201</v>
      </c>
      <c r="G585" s="81" t="s">
        <v>60</v>
      </c>
      <c r="H585" s="82">
        <v>560727.62999999989</v>
      </c>
    </row>
    <row r="586" spans="1:8" ht="13.8" x14ac:dyDescent="0.25">
      <c r="A586" s="80">
        <v>582</v>
      </c>
      <c r="B586" s="81" t="s">
        <v>1202</v>
      </c>
      <c r="C586" s="81" t="s">
        <v>2156</v>
      </c>
      <c r="D586" s="81" t="s">
        <v>1198</v>
      </c>
      <c r="E586" s="81" t="s">
        <v>1199</v>
      </c>
      <c r="F586" s="81" t="s">
        <v>1203</v>
      </c>
      <c r="G586" s="81" t="s">
        <v>12</v>
      </c>
      <c r="H586" s="82">
        <v>163757.79999999999</v>
      </c>
    </row>
    <row r="587" spans="1:8" ht="13.8" x14ac:dyDescent="0.25">
      <c r="A587" s="80">
        <v>583</v>
      </c>
      <c r="B587" s="85" t="s">
        <v>1204</v>
      </c>
      <c r="C587" s="81" t="s">
        <v>2157</v>
      </c>
      <c r="D587" s="85" t="s">
        <v>1198</v>
      </c>
      <c r="E587" s="85" t="s">
        <v>1205</v>
      </c>
      <c r="F587" s="85" t="s">
        <v>1205</v>
      </c>
      <c r="G587" s="85" t="s">
        <v>30</v>
      </c>
      <c r="H587" s="82">
        <v>46109.25</v>
      </c>
    </row>
    <row r="588" spans="1:8" ht="13.8" x14ac:dyDescent="0.25">
      <c r="A588" s="80">
        <v>584</v>
      </c>
      <c r="B588" s="81" t="s">
        <v>1206</v>
      </c>
      <c r="C588" s="81" t="s">
        <v>2158</v>
      </c>
      <c r="D588" s="81" t="s">
        <v>1198</v>
      </c>
      <c r="E588" s="81" t="s">
        <v>1205</v>
      </c>
      <c r="F588" s="81" t="s">
        <v>1207</v>
      </c>
      <c r="G588" s="81" t="s">
        <v>12</v>
      </c>
      <c r="H588" s="82">
        <v>207231.05</v>
      </c>
    </row>
    <row r="589" spans="1:8" ht="13.8" x14ac:dyDescent="0.25">
      <c r="A589" s="80">
        <v>585</v>
      </c>
      <c r="B589" s="81" t="s">
        <v>1208</v>
      </c>
      <c r="C589" s="81" t="s">
        <v>2159</v>
      </c>
      <c r="D589" s="81" t="s">
        <v>1198</v>
      </c>
      <c r="E589" s="81" t="s">
        <v>1209</v>
      </c>
      <c r="F589" s="81" t="s">
        <v>1210</v>
      </c>
      <c r="G589" s="81" t="s">
        <v>30</v>
      </c>
      <c r="H589" s="82">
        <v>166483.35999999999</v>
      </c>
    </row>
    <row r="590" spans="1:8" ht="13.8" x14ac:dyDescent="0.25">
      <c r="A590" s="80">
        <v>586</v>
      </c>
      <c r="B590" s="81" t="s">
        <v>1211</v>
      </c>
      <c r="C590" s="81" t="s">
        <v>2160</v>
      </c>
      <c r="D590" s="81" t="s">
        <v>1198</v>
      </c>
      <c r="E590" s="81" t="s">
        <v>1209</v>
      </c>
      <c r="F590" s="81" t="s">
        <v>1212</v>
      </c>
      <c r="G590" s="81" t="s">
        <v>12</v>
      </c>
      <c r="H590" s="82">
        <v>183451.69999999998</v>
      </c>
    </row>
    <row r="591" spans="1:8" ht="13.8" x14ac:dyDescent="0.25">
      <c r="A591" s="80">
        <v>587</v>
      </c>
      <c r="B591" s="81" t="s">
        <v>1213</v>
      </c>
      <c r="C591" s="81" t="s">
        <v>2161</v>
      </c>
      <c r="D591" s="81" t="s">
        <v>1214</v>
      </c>
      <c r="E591" s="81" t="s">
        <v>1215</v>
      </c>
      <c r="F591" s="81" t="s">
        <v>1214</v>
      </c>
      <c r="G591" s="81" t="s">
        <v>9</v>
      </c>
      <c r="H591" s="82">
        <v>3624091.7800000003</v>
      </c>
    </row>
    <row r="592" spans="1:8" ht="13.8" x14ac:dyDescent="0.25">
      <c r="A592" s="80">
        <v>588</v>
      </c>
      <c r="B592" s="81" t="s">
        <v>1216</v>
      </c>
      <c r="C592" s="81" t="s">
        <v>2162</v>
      </c>
      <c r="D592" s="81" t="s">
        <v>1214</v>
      </c>
      <c r="E592" s="81" t="s">
        <v>1215</v>
      </c>
      <c r="F592" s="81" t="s">
        <v>1217</v>
      </c>
      <c r="G592" s="81" t="s">
        <v>12</v>
      </c>
      <c r="H592" s="82">
        <v>4480.17</v>
      </c>
    </row>
    <row r="593" spans="1:8" ht="13.8" x14ac:dyDescent="0.25">
      <c r="A593" s="80">
        <v>589</v>
      </c>
      <c r="B593" s="81" t="s">
        <v>1218</v>
      </c>
      <c r="C593" s="81" t="s">
        <v>2163</v>
      </c>
      <c r="D593" s="81" t="s">
        <v>1214</v>
      </c>
      <c r="E593" s="81" t="s">
        <v>1215</v>
      </c>
      <c r="F593" s="81" t="s">
        <v>1219</v>
      </c>
      <c r="G593" s="81" t="s">
        <v>60</v>
      </c>
      <c r="H593" s="82">
        <v>396655.44999999995</v>
      </c>
    </row>
    <row r="594" spans="1:8" ht="13.8" x14ac:dyDescent="0.25">
      <c r="A594" s="80">
        <v>590</v>
      </c>
      <c r="B594" s="81" t="s">
        <v>1220</v>
      </c>
      <c r="C594" s="81" t="s">
        <v>2164</v>
      </c>
      <c r="D594" s="81" t="s">
        <v>1214</v>
      </c>
      <c r="E594" s="81" t="s">
        <v>1215</v>
      </c>
      <c r="F594" s="81" t="s">
        <v>46</v>
      </c>
      <c r="G594" s="81" t="s">
        <v>12</v>
      </c>
      <c r="H594" s="82">
        <v>11290.300000000001</v>
      </c>
    </row>
    <row r="595" spans="1:8" ht="13.8" x14ac:dyDescent="0.25">
      <c r="A595" s="80">
        <v>591</v>
      </c>
      <c r="B595" s="81" t="s">
        <v>1221</v>
      </c>
      <c r="C595" s="81" t="s">
        <v>2165</v>
      </c>
      <c r="D595" s="81" t="s">
        <v>1214</v>
      </c>
      <c r="E595" s="81" t="s">
        <v>1222</v>
      </c>
      <c r="F595" s="81" t="s">
        <v>1223</v>
      </c>
      <c r="G595" s="81" t="s">
        <v>30</v>
      </c>
      <c r="H595" s="82">
        <v>118603.39</v>
      </c>
    </row>
    <row r="596" spans="1:8" ht="13.8" x14ac:dyDescent="0.25">
      <c r="A596" s="80">
        <v>592</v>
      </c>
      <c r="B596" s="81" t="s">
        <v>1224</v>
      </c>
      <c r="C596" s="81" t="s">
        <v>2166</v>
      </c>
      <c r="D596" s="81" t="s">
        <v>1214</v>
      </c>
      <c r="E596" s="81" t="s">
        <v>1222</v>
      </c>
      <c r="F596" s="81" t="s">
        <v>1225</v>
      </c>
      <c r="G596" s="81" t="s">
        <v>12</v>
      </c>
      <c r="H596" s="82">
        <v>2094</v>
      </c>
    </row>
    <row r="597" spans="1:8" ht="13.8" x14ac:dyDescent="0.25">
      <c r="A597" s="80">
        <v>593</v>
      </c>
      <c r="B597" s="81" t="s">
        <v>1226</v>
      </c>
      <c r="C597" s="81" t="s">
        <v>2167</v>
      </c>
      <c r="D597" s="81" t="s">
        <v>1214</v>
      </c>
      <c r="E597" s="81" t="s">
        <v>1222</v>
      </c>
      <c r="F597" s="81" t="s">
        <v>1227</v>
      </c>
      <c r="G597" s="81" t="s">
        <v>12</v>
      </c>
      <c r="H597" s="82">
        <v>67391.17</v>
      </c>
    </row>
    <row r="598" spans="1:8" ht="13.8" x14ac:dyDescent="0.25">
      <c r="A598" s="80">
        <v>594</v>
      </c>
      <c r="B598" s="81" t="s">
        <v>1228</v>
      </c>
      <c r="C598" s="81" t="s">
        <v>2168</v>
      </c>
      <c r="D598" s="81" t="s">
        <v>1214</v>
      </c>
      <c r="E598" s="81" t="s">
        <v>1229</v>
      </c>
      <c r="F598" s="81" t="s">
        <v>1229</v>
      </c>
      <c r="G598" s="81" t="s">
        <v>9</v>
      </c>
      <c r="H598" s="82">
        <v>8756555.0000000019</v>
      </c>
    </row>
    <row r="599" spans="1:8" ht="13.8" x14ac:dyDescent="0.25">
      <c r="A599" s="80">
        <v>595</v>
      </c>
      <c r="B599" s="81" t="s">
        <v>1230</v>
      </c>
      <c r="C599" s="81" t="s">
        <v>2169</v>
      </c>
      <c r="D599" s="81" t="s">
        <v>1214</v>
      </c>
      <c r="E599" s="81" t="s">
        <v>1229</v>
      </c>
      <c r="F599" s="81" t="s">
        <v>1231</v>
      </c>
      <c r="G599" s="81" t="s">
        <v>60</v>
      </c>
      <c r="H599" s="82">
        <v>611210.73</v>
      </c>
    </row>
    <row r="600" spans="1:8" ht="13.8" x14ac:dyDescent="0.25">
      <c r="A600" s="80">
        <v>596</v>
      </c>
      <c r="B600" s="81" t="s">
        <v>1232</v>
      </c>
      <c r="C600" s="81" t="s">
        <v>2170</v>
      </c>
      <c r="D600" s="81" t="s">
        <v>1214</v>
      </c>
      <c r="E600" s="81" t="s">
        <v>1229</v>
      </c>
      <c r="F600" s="81" t="s">
        <v>1233</v>
      </c>
      <c r="G600" s="81" t="s">
        <v>60</v>
      </c>
      <c r="H600" s="82">
        <v>1468979.92</v>
      </c>
    </row>
    <row r="601" spans="1:8" ht="13.8" x14ac:dyDescent="0.25">
      <c r="A601" s="80">
        <v>597</v>
      </c>
      <c r="B601" s="81" t="s">
        <v>1234</v>
      </c>
      <c r="C601" s="81" t="s">
        <v>2171</v>
      </c>
      <c r="D601" s="81" t="s">
        <v>1235</v>
      </c>
      <c r="E601" s="81" t="s">
        <v>1235</v>
      </c>
      <c r="F601" s="81" t="s">
        <v>1236</v>
      </c>
      <c r="G601" s="81" t="s">
        <v>9</v>
      </c>
      <c r="H601" s="82">
        <v>1457263.17</v>
      </c>
    </row>
    <row r="602" spans="1:8" ht="13.8" x14ac:dyDescent="0.25">
      <c r="A602" s="80">
        <v>598</v>
      </c>
      <c r="B602" s="81" t="s">
        <v>1237</v>
      </c>
      <c r="C602" s="81" t="s">
        <v>2172</v>
      </c>
      <c r="D602" s="81" t="s">
        <v>1235</v>
      </c>
      <c r="E602" s="81" t="s">
        <v>1235</v>
      </c>
      <c r="F602" s="81" t="s">
        <v>1238</v>
      </c>
      <c r="G602" s="81" t="s">
        <v>12</v>
      </c>
      <c r="H602" s="82">
        <v>39943.75</v>
      </c>
    </row>
    <row r="603" spans="1:8" ht="13.8" x14ac:dyDescent="0.25">
      <c r="A603" s="80">
        <v>599</v>
      </c>
      <c r="B603" s="81" t="s">
        <v>1239</v>
      </c>
      <c r="C603" s="81" t="s">
        <v>2173</v>
      </c>
      <c r="D603" s="81" t="s">
        <v>1235</v>
      </c>
      <c r="E603" s="81" t="s">
        <v>1235</v>
      </c>
      <c r="F603" s="81" t="s">
        <v>1240</v>
      </c>
      <c r="G603" s="81" t="s">
        <v>12</v>
      </c>
      <c r="H603" s="82">
        <v>171668.25</v>
      </c>
    </row>
    <row r="604" spans="1:8" ht="13.8" x14ac:dyDescent="0.25">
      <c r="A604" s="80">
        <v>600</v>
      </c>
      <c r="B604" s="81" t="s">
        <v>1241</v>
      </c>
      <c r="C604" s="81" t="s">
        <v>2174</v>
      </c>
      <c r="D604" s="81" t="s">
        <v>1235</v>
      </c>
      <c r="E604" s="81" t="s">
        <v>1235</v>
      </c>
      <c r="F604" s="81" t="s">
        <v>1242</v>
      </c>
      <c r="G604" s="81" t="s">
        <v>12</v>
      </c>
      <c r="H604" s="82">
        <v>12684.2</v>
      </c>
    </row>
    <row r="605" spans="1:8" ht="13.8" x14ac:dyDescent="0.25">
      <c r="A605" s="80">
        <v>601</v>
      </c>
      <c r="B605" s="81" t="s">
        <v>1243</v>
      </c>
      <c r="C605" s="81" t="s">
        <v>2175</v>
      </c>
      <c r="D605" s="81" t="s">
        <v>1235</v>
      </c>
      <c r="E605" s="81" t="s">
        <v>1235</v>
      </c>
      <c r="F605" s="81" t="s">
        <v>539</v>
      </c>
      <c r="G605" s="81" t="s">
        <v>12</v>
      </c>
      <c r="H605" s="82">
        <v>451730.69</v>
      </c>
    </row>
    <row r="606" spans="1:8" ht="13.8" x14ac:dyDescent="0.25">
      <c r="A606" s="80">
        <v>602</v>
      </c>
      <c r="B606" s="81" t="s">
        <v>1244</v>
      </c>
      <c r="C606" s="81" t="s">
        <v>2176</v>
      </c>
      <c r="D606" s="81" t="s">
        <v>1235</v>
      </c>
      <c r="E606" s="81" t="s">
        <v>1235</v>
      </c>
      <c r="F606" s="81" t="s">
        <v>1245</v>
      </c>
      <c r="G606" s="81" t="s">
        <v>60</v>
      </c>
      <c r="H606" s="82">
        <v>146208.96000000002</v>
      </c>
    </row>
    <row r="607" spans="1:8" ht="13.8" x14ac:dyDescent="0.25">
      <c r="A607" s="80">
        <v>603</v>
      </c>
      <c r="B607" s="81" t="s">
        <v>1246</v>
      </c>
      <c r="C607" s="81" t="s">
        <v>2177</v>
      </c>
      <c r="D607" s="81" t="s">
        <v>1235</v>
      </c>
      <c r="E607" s="81" t="s">
        <v>1235</v>
      </c>
      <c r="F607" s="81" t="s">
        <v>1247</v>
      </c>
      <c r="G607" s="81" t="s">
        <v>12</v>
      </c>
      <c r="H607" s="82">
        <v>12345.300000000001</v>
      </c>
    </row>
    <row r="608" spans="1:8" ht="13.8" x14ac:dyDescent="0.25">
      <c r="A608" s="80">
        <v>604</v>
      </c>
      <c r="B608" s="81" t="s">
        <v>1248</v>
      </c>
      <c r="C608" s="81" t="s">
        <v>2178</v>
      </c>
      <c r="D608" s="81" t="s">
        <v>1235</v>
      </c>
      <c r="E608" s="81" t="s">
        <v>1235</v>
      </c>
      <c r="F608" s="81" t="s">
        <v>1249</v>
      </c>
      <c r="G608" s="81" t="s">
        <v>12</v>
      </c>
      <c r="H608" s="82">
        <v>22273.9</v>
      </c>
    </row>
    <row r="609" spans="1:8" ht="13.8" x14ac:dyDescent="0.25">
      <c r="A609" s="80">
        <v>605</v>
      </c>
      <c r="B609" s="81" t="s">
        <v>1250</v>
      </c>
      <c r="C609" s="81" t="s">
        <v>2179</v>
      </c>
      <c r="D609" s="81" t="s">
        <v>1235</v>
      </c>
      <c r="E609" s="81" t="s">
        <v>1235</v>
      </c>
      <c r="F609" s="81" t="s">
        <v>1251</v>
      </c>
      <c r="G609" s="81" t="s">
        <v>60</v>
      </c>
      <c r="H609" s="82">
        <v>937623.66000000015</v>
      </c>
    </row>
    <row r="610" spans="1:8" ht="13.8" x14ac:dyDescent="0.25">
      <c r="A610" s="80">
        <v>606</v>
      </c>
      <c r="B610" s="81" t="s">
        <v>1252</v>
      </c>
      <c r="C610" s="81" t="s">
        <v>2180</v>
      </c>
      <c r="D610" s="81" t="s">
        <v>1235</v>
      </c>
      <c r="E610" s="81" t="s">
        <v>1253</v>
      </c>
      <c r="F610" s="81" t="s">
        <v>1254</v>
      </c>
      <c r="G610" s="81" t="s">
        <v>30</v>
      </c>
      <c r="H610" s="82">
        <v>135180.53</v>
      </c>
    </row>
    <row r="611" spans="1:8" ht="13.8" x14ac:dyDescent="0.25">
      <c r="A611" s="80">
        <v>607</v>
      </c>
      <c r="B611" s="81" t="s">
        <v>1255</v>
      </c>
      <c r="C611" s="81" t="s">
        <v>2181</v>
      </c>
      <c r="D611" s="81" t="s">
        <v>1235</v>
      </c>
      <c r="E611" s="81" t="s">
        <v>1253</v>
      </c>
      <c r="F611" s="81" t="s">
        <v>1256</v>
      </c>
      <c r="G611" s="81" t="s">
        <v>12</v>
      </c>
      <c r="H611" s="82">
        <v>8353.5</v>
      </c>
    </row>
    <row r="612" spans="1:8" ht="13.8" x14ac:dyDescent="0.25">
      <c r="A612" s="80">
        <v>608</v>
      </c>
      <c r="B612" s="81" t="s">
        <v>1257</v>
      </c>
      <c r="C612" s="81" t="s">
        <v>2182</v>
      </c>
      <c r="D612" s="81" t="s">
        <v>1235</v>
      </c>
      <c r="E612" s="81" t="s">
        <v>1253</v>
      </c>
      <c r="F612" s="81" t="s">
        <v>1258</v>
      </c>
      <c r="G612" s="81" t="s">
        <v>12</v>
      </c>
      <c r="H612" s="82">
        <v>1728.1599999999999</v>
      </c>
    </row>
    <row r="613" spans="1:8" ht="13.8" x14ac:dyDescent="0.25">
      <c r="A613" s="80">
        <v>609</v>
      </c>
      <c r="B613" s="81" t="s">
        <v>1259</v>
      </c>
      <c r="C613" s="81" t="s">
        <v>2183</v>
      </c>
      <c r="D613" s="81" t="s">
        <v>1235</v>
      </c>
      <c r="E613" s="81" t="s">
        <v>1253</v>
      </c>
      <c r="F613" s="81" t="s">
        <v>1260</v>
      </c>
      <c r="G613" s="81" t="s">
        <v>12</v>
      </c>
      <c r="H613" s="82">
        <v>0</v>
      </c>
    </row>
    <row r="614" spans="1:8" ht="13.8" x14ac:dyDescent="0.25">
      <c r="A614" s="80">
        <v>610</v>
      </c>
      <c r="B614" s="81" t="s">
        <v>1261</v>
      </c>
      <c r="C614" s="81" t="s">
        <v>2184</v>
      </c>
      <c r="D614" s="81" t="s">
        <v>1235</v>
      </c>
      <c r="E614" s="81" t="s">
        <v>1253</v>
      </c>
      <c r="F614" s="81" t="s">
        <v>1262</v>
      </c>
      <c r="G614" s="81" t="s">
        <v>12</v>
      </c>
      <c r="H614" s="82">
        <v>20576.830000000002</v>
      </c>
    </row>
    <row r="615" spans="1:8" ht="13.8" x14ac:dyDescent="0.25">
      <c r="A615" s="80">
        <v>611</v>
      </c>
      <c r="B615" s="81" t="s">
        <v>1263</v>
      </c>
      <c r="C615" s="81" t="s">
        <v>2185</v>
      </c>
      <c r="D615" s="81" t="s">
        <v>1235</v>
      </c>
      <c r="E615" s="81" t="s">
        <v>1253</v>
      </c>
      <c r="F615" s="81" t="s">
        <v>1264</v>
      </c>
      <c r="G615" s="81" t="s">
        <v>12</v>
      </c>
      <c r="H615" s="82">
        <v>9174</v>
      </c>
    </row>
    <row r="616" spans="1:8" ht="13.8" x14ac:dyDescent="0.25">
      <c r="A616" s="80">
        <v>612</v>
      </c>
      <c r="B616" s="81" t="s">
        <v>1265</v>
      </c>
      <c r="C616" s="81" t="s">
        <v>2186</v>
      </c>
      <c r="D616" s="81" t="s">
        <v>1235</v>
      </c>
      <c r="E616" s="81" t="s">
        <v>1266</v>
      </c>
      <c r="F616" s="81" t="s">
        <v>1266</v>
      </c>
      <c r="G616" s="81" t="s">
        <v>30</v>
      </c>
      <c r="H616" s="82">
        <v>1641841.98</v>
      </c>
    </row>
    <row r="617" spans="1:8" ht="13.8" x14ac:dyDescent="0.25">
      <c r="A617" s="80">
        <v>613</v>
      </c>
      <c r="B617" s="81" t="s">
        <v>1267</v>
      </c>
      <c r="C617" s="81" t="s">
        <v>2187</v>
      </c>
      <c r="D617" s="81" t="s">
        <v>1235</v>
      </c>
      <c r="E617" s="81" t="s">
        <v>1266</v>
      </c>
      <c r="F617" s="81" t="s">
        <v>1268</v>
      </c>
      <c r="G617" s="81" t="s">
        <v>12</v>
      </c>
      <c r="H617" s="82">
        <v>637415.50000000012</v>
      </c>
    </row>
    <row r="618" spans="1:8" ht="13.8" x14ac:dyDescent="0.25">
      <c r="A618" s="80">
        <v>614</v>
      </c>
      <c r="B618" s="81" t="s">
        <v>1269</v>
      </c>
      <c r="C618" s="81" t="s">
        <v>2188</v>
      </c>
      <c r="D618" s="81" t="s">
        <v>1270</v>
      </c>
      <c r="E618" s="81" t="s">
        <v>1270</v>
      </c>
      <c r="F618" s="81" t="s">
        <v>1270</v>
      </c>
      <c r="G618" s="81" t="s">
        <v>9</v>
      </c>
      <c r="H618" s="82">
        <v>22696806.549999997</v>
      </c>
    </row>
    <row r="619" spans="1:8" ht="13.8" x14ac:dyDescent="0.25">
      <c r="A619" s="80">
        <v>615</v>
      </c>
      <c r="B619" s="81" t="s">
        <v>1271</v>
      </c>
      <c r="C619" s="81" t="s">
        <v>2189</v>
      </c>
      <c r="D619" s="81" t="s">
        <v>1270</v>
      </c>
      <c r="E619" s="81" t="s">
        <v>1270</v>
      </c>
      <c r="F619" s="81" t="s">
        <v>299</v>
      </c>
      <c r="G619" s="81" t="s">
        <v>60</v>
      </c>
      <c r="H619" s="82">
        <v>10936936.760000002</v>
      </c>
    </row>
    <row r="620" spans="1:8" ht="13.8" x14ac:dyDescent="0.25">
      <c r="A620" s="80">
        <v>616</v>
      </c>
      <c r="B620" s="81" t="s">
        <v>1272</v>
      </c>
      <c r="C620" s="81" t="s">
        <v>2190</v>
      </c>
      <c r="D620" s="81" t="s">
        <v>1270</v>
      </c>
      <c r="E620" s="81" t="s">
        <v>1270</v>
      </c>
      <c r="F620" s="81" t="s">
        <v>1273</v>
      </c>
      <c r="G620" s="81" t="s">
        <v>60</v>
      </c>
      <c r="H620" s="82">
        <v>2343350.48</v>
      </c>
    </row>
    <row r="621" spans="1:8" ht="13.8" x14ac:dyDescent="0.25">
      <c r="A621" s="80">
        <v>617</v>
      </c>
      <c r="B621" s="81" t="s">
        <v>1274</v>
      </c>
      <c r="C621" s="81" t="s">
        <v>2191</v>
      </c>
      <c r="D621" s="81" t="s">
        <v>1270</v>
      </c>
      <c r="E621" s="81" t="s">
        <v>1270</v>
      </c>
      <c r="F621" s="81" t="s">
        <v>1275</v>
      </c>
      <c r="G621" s="81" t="s">
        <v>12</v>
      </c>
      <c r="H621" s="82">
        <v>228219.13</v>
      </c>
    </row>
    <row r="622" spans="1:8" ht="13.8" x14ac:dyDescent="0.25">
      <c r="A622" s="80">
        <v>618</v>
      </c>
      <c r="B622" s="81" t="s">
        <v>1276</v>
      </c>
      <c r="C622" s="81" t="s">
        <v>2192</v>
      </c>
      <c r="D622" s="81" t="s">
        <v>1270</v>
      </c>
      <c r="E622" s="81" t="s">
        <v>1270</v>
      </c>
      <c r="F622" s="81" t="s">
        <v>1277</v>
      </c>
      <c r="G622" s="81" t="s">
        <v>12</v>
      </c>
      <c r="H622" s="82">
        <v>10520.560000000001</v>
      </c>
    </row>
    <row r="623" spans="1:8" ht="13.8" x14ac:dyDescent="0.25">
      <c r="A623" s="80">
        <v>619</v>
      </c>
      <c r="B623" s="81" t="s">
        <v>1278</v>
      </c>
      <c r="C623" s="81" t="s">
        <v>2193</v>
      </c>
      <c r="D623" s="81" t="s">
        <v>1270</v>
      </c>
      <c r="E623" s="81" t="s">
        <v>1270</v>
      </c>
      <c r="F623" s="81" t="s">
        <v>1279</v>
      </c>
      <c r="G623" s="81" t="s">
        <v>60</v>
      </c>
      <c r="H623" s="82">
        <v>179774.93999999994</v>
      </c>
    </row>
    <row r="624" spans="1:8" ht="13.8" x14ac:dyDescent="0.25">
      <c r="A624" s="80">
        <v>620</v>
      </c>
      <c r="B624" s="81" t="s">
        <v>1280</v>
      </c>
      <c r="C624" s="81" t="s">
        <v>2194</v>
      </c>
      <c r="D624" s="81" t="s">
        <v>1270</v>
      </c>
      <c r="E624" s="81" t="s">
        <v>1270</v>
      </c>
      <c r="F624" s="81" t="s">
        <v>353</v>
      </c>
      <c r="G624" s="81" t="s">
        <v>60</v>
      </c>
      <c r="H624" s="82">
        <v>439187.87</v>
      </c>
    </row>
    <row r="625" spans="1:8" ht="13.8" x14ac:dyDescent="0.25">
      <c r="A625" s="80">
        <v>621</v>
      </c>
      <c r="B625" s="81" t="s">
        <v>1281</v>
      </c>
      <c r="C625" s="81" t="s">
        <v>2195</v>
      </c>
      <c r="D625" s="81" t="s">
        <v>1270</v>
      </c>
      <c r="E625" s="81" t="s">
        <v>1270</v>
      </c>
      <c r="F625" s="81" t="s">
        <v>1282</v>
      </c>
      <c r="G625" s="81" t="s">
        <v>60</v>
      </c>
      <c r="H625" s="82">
        <v>1653324.9100000001</v>
      </c>
    </row>
    <row r="626" spans="1:8" ht="13.8" x14ac:dyDescent="0.25">
      <c r="A626" s="80">
        <v>622</v>
      </c>
      <c r="B626" s="81" t="s">
        <v>1283</v>
      </c>
      <c r="C626" s="81" t="s">
        <v>2196</v>
      </c>
      <c r="D626" s="81" t="s">
        <v>1270</v>
      </c>
      <c r="E626" s="81" t="s">
        <v>1270</v>
      </c>
      <c r="F626" s="81" t="s">
        <v>1284</v>
      </c>
      <c r="G626" s="81" t="s">
        <v>60</v>
      </c>
      <c r="H626" s="82">
        <v>10023948.4</v>
      </c>
    </row>
    <row r="627" spans="1:8" ht="13.8" x14ac:dyDescent="0.25">
      <c r="A627" s="80">
        <v>623</v>
      </c>
      <c r="B627" s="81" t="s">
        <v>1285</v>
      </c>
      <c r="C627" s="81" t="s">
        <v>2197</v>
      </c>
      <c r="D627" s="81" t="s">
        <v>1270</v>
      </c>
      <c r="E627" s="81" t="s">
        <v>1286</v>
      </c>
      <c r="F627" s="81" t="s">
        <v>1286</v>
      </c>
      <c r="G627" s="81" t="s">
        <v>30</v>
      </c>
      <c r="H627" s="82">
        <v>59957.020000000004</v>
      </c>
    </row>
    <row r="628" spans="1:8" ht="13.8" x14ac:dyDescent="0.25">
      <c r="A628" s="80">
        <v>624</v>
      </c>
      <c r="B628" s="81" t="s">
        <v>1287</v>
      </c>
      <c r="C628" s="81" t="s">
        <v>2198</v>
      </c>
      <c r="D628" s="81" t="s">
        <v>1270</v>
      </c>
      <c r="E628" s="81" t="s">
        <v>1288</v>
      </c>
      <c r="F628" s="81" t="s">
        <v>1288</v>
      </c>
      <c r="G628" s="81" t="s">
        <v>30</v>
      </c>
      <c r="H628" s="82">
        <v>169755.84</v>
      </c>
    </row>
    <row r="629" spans="1:8" ht="13.8" x14ac:dyDescent="0.25">
      <c r="A629" s="80">
        <v>625</v>
      </c>
      <c r="B629" s="81" t="s">
        <v>1289</v>
      </c>
      <c r="C629" s="81" t="s">
        <v>2199</v>
      </c>
      <c r="D629" s="81" t="s">
        <v>1270</v>
      </c>
      <c r="E629" s="81" t="s">
        <v>1290</v>
      </c>
      <c r="F629" s="81" t="s">
        <v>1291</v>
      </c>
      <c r="G629" s="81" t="s">
        <v>9</v>
      </c>
      <c r="H629" s="82">
        <v>1355663.3699999999</v>
      </c>
    </row>
    <row r="630" spans="1:8" ht="13.8" x14ac:dyDescent="0.25">
      <c r="A630" s="80">
        <v>626</v>
      </c>
      <c r="B630" s="81" t="s">
        <v>1292</v>
      </c>
      <c r="C630" s="81" t="s">
        <v>2200</v>
      </c>
      <c r="D630" s="81" t="s">
        <v>1270</v>
      </c>
      <c r="E630" s="81" t="s">
        <v>1290</v>
      </c>
      <c r="F630" s="81" t="s">
        <v>1293</v>
      </c>
      <c r="G630" s="81" t="s">
        <v>12</v>
      </c>
      <c r="H630" s="82">
        <v>76178.650000000009</v>
      </c>
    </row>
    <row r="631" spans="1:8" ht="13.8" x14ac:dyDescent="0.25">
      <c r="A631" s="80">
        <v>627</v>
      </c>
      <c r="B631" s="81" t="s">
        <v>1294</v>
      </c>
      <c r="C631" s="81" t="s">
        <v>2201</v>
      </c>
      <c r="D631" s="81" t="s">
        <v>1270</v>
      </c>
      <c r="E631" s="81" t="s">
        <v>1290</v>
      </c>
      <c r="F631" s="81" t="s">
        <v>1290</v>
      </c>
      <c r="G631" s="81" t="s">
        <v>12</v>
      </c>
      <c r="H631" s="82">
        <v>138451.93</v>
      </c>
    </row>
    <row r="632" spans="1:8" ht="13.8" x14ac:dyDescent="0.25">
      <c r="A632" s="80">
        <v>628</v>
      </c>
      <c r="B632" s="81" t="s">
        <v>1295</v>
      </c>
      <c r="C632" s="81" t="s">
        <v>2202</v>
      </c>
      <c r="D632" s="81" t="s">
        <v>1270</v>
      </c>
      <c r="E632" s="81" t="s">
        <v>1290</v>
      </c>
      <c r="F632" s="81" t="s">
        <v>1296</v>
      </c>
      <c r="G632" s="81" t="s">
        <v>12</v>
      </c>
      <c r="H632" s="82">
        <v>6804.6000000000013</v>
      </c>
    </row>
    <row r="633" spans="1:8" ht="13.8" x14ac:dyDescent="0.25">
      <c r="A633" s="80">
        <v>629</v>
      </c>
      <c r="B633" s="81" t="s">
        <v>1297</v>
      </c>
      <c r="C633" s="81" t="s">
        <v>2203</v>
      </c>
      <c r="D633" s="81" t="s">
        <v>1270</v>
      </c>
      <c r="E633" s="81" t="s">
        <v>1298</v>
      </c>
      <c r="F633" s="81" t="s">
        <v>1298</v>
      </c>
      <c r="G633" s="81" t="s">
        <v>9</v>
      </c>
      <c r="H633" s="82">
        <v>6222635.9099999992</v>
      </c>
    </row>
    <row r="634" spans="1:8" ht="13.8" x14ac:dyDescent="0.25">
      <c r="A634" s="80">
        <v>630</v>
      </c>
      <c r="B634" s="81" t="s">
        <v>1299</v>
      </c>
      <c r="C634" s="81" t="s">
        <v>2204</v>
      </c>
      <c r="D634" s="81" t="s">
        <v>1270</v>
      </c>
      <c r="E634" s="81" t="s">
        <v>1298</v>
      </c>
      <c r="F634" s="81" t="s">
        <v>1300</v>
      </c>
      <c r="G634" s="81" t="s">
        <v>12</v>
      </c>
      <c r="H634" s="82">
        <v>10849.24</v>
      </c>
    </row>
    <row r="635" spans="1:8" ht="13.8" x14ac:dyDescent="0.25">
      <c r="A635" s="80">
        <v>631</v>
      </c>
      <c r="B635" s="81" t="s">
        <v>1301</v>
      </c>
      <c r="C635" s="81" t="s">
        <v>2205</v>
      </c>
      <c r="D635" s="81" t="s">
        <v>1270</v>
      </c>
      <c r="E635" s="81" t="s">
        <v>1298</v>
      </c>
      <c r="F635" s="81" t="s">
        <v>1302</v>
      </c>
      <c r="G635" s="81" t="s">
        <v>12</v>
      </c>
      <c r="H635" s="82">
        <v>117150.97</v>
      </c>
    </row>
    <row r="636" spans="1:8" ht="13.8" x14ac:dyDescent="0.25">
      <c r="A636" s="80">
        <v>632</v>
      </c>
      <c r="B636" s="81" t="s">
        <v>1303</v>
      </c>
      <c r="C636" s="81" t="s">
        <v>2206</v>
      </c>
      <c r="D636" s="81" t="s">
        <v>1270</v>
      </c>
      <c r="E636" s="81" t="s">
        <v>1298</v>
      </c>
      <c r="F636" s="81" t="s">
        <v>1304</v>
      </c>
      <c r="G636" s="81" t="s">
        <v>12</v>
      </c>
      <c r="H636" s="82">
        <v>153182.37999999998</v>
      </c>
    </row>
    <row r="637" spans="1:8" ht="13.8" x14ac:dyDescent="0.25">
      <c r="A637" s="80">
        <v>633</v>
      </c>
      <c r="B637" s="81" t="s">
        <v>1305</v>
      </c>
      <c r="C637" s="81" t="s">
        <v>2207</v>
      </c>
      <c r="D637" s="81" t="s">
        <v>1270</v>
      </c>
      <c r="E637" s="81" t="s">
        <v>1298</v>
      </c>
      <c r="F637" s="81" t="s">
        <v>1306</v>
      </c>
      <c r="G637" s="81" t="s">
        <v>12</v>
      </c>
      <c r="H637" s="82">
        <v>855994.78000000014</v>
      </c>
    </row>
    <row r="638" spans="1:8" ht="13.8" x14ac:dyDescent="0.25">
      <c r="A638" s="80">
        <v>634</v>
      </c>
      <c r="B638" s="81" t="s">
        <v>1307</v>
      </c>
      <c r="C638" s="81" t="s">
        <v>2208</v>
      </c>
      <c r="D638" s="81" t="s">
        <v>1270</v>
      </c>
      <c r="E638" s="81" t="s">
        <v>1298</v>
      </c>
      <c r="F638" s="81" t="s">
        <v>1308</v>
      </c>
      <c r="G638" s="81" t="s">
        <v>12</v>
      </c>
      <c r="H638" s="82">
        <v>63635.569999999992</v>
      </c>
    </row>
    <row r="639" spans="1:8" ht="13.8" x14ac:dyDescent="0.25">
      <c r="A639" s="80">
        <v>635</v>
      </c>
      <c r="B639" s="81" t="s">
        <v>1309</v>
      </c>
      <c r="C639" s="81" t="s">
        <v>2209</v>
      </c>
      <c r="D639" s="81" t="s">
        <v>1270</v>
      </c>
      <c r="E639" s="81" t="s">
        <v>1298</v>
      </c>
      <c r="F639" s="81" t="s">
        <v>1310</v>
      </c>
      <c r="G639" s="81" t="s">
        <v>12</v>
      </c>
      <c r="H639" s="82">
        <v>21015</v>
      </c>
    </row>
    <row r="640" spans="1:8" ht="13.8" x14ac:dyDescent="0.25">
      <c r="A640" s="80">
        <v>636</v>
      </c>
      <c r="B640" s="81" t="s">
        <v>1311</v>
      </c>
      <c r="C640" s="81" t="s">
        <v>2210</v>
      </c>
      <c r="D640" s="81" t="s">
        <v>1270</v>
      </c>
      <c r="E640" s="81" t="s">
        <v>1312</v>
      </c>
      <c r="F640" s="81" t="s">
        <v>1312</v>
      </c>
      <c r="G640" s="81" t="s">
        <v>9</v>
      </c>
      <c r="H640" s="82">
        <v>8361293.3999999985</v>
      </c>
    </row>
    <row r="641" spans="1:8" ht="13.8" x14ac:dyDescent="0.25">
      <c r="A641" s="80">
        <v>637</v>
      </c>
      <c r="B641" s="81" t="s">
        <v>1313</v>
      </c>
      <c r="C641" s="81" t="s">
        <v>2211</v>
      </c>
      <c r="D641" s="81" t="s">
        <v>1270</v>
      </c>
      <c r="E641" s="81" t="s">
        <v>1312</v>
      </c>
      <c r="F641" s="81" t="s">
        <v>486</v>
      </c>
      <c r="G641" s="81" t="s">
        <v>60</v>
      </c>
      <c r="H641" s="82">
        <v>384385.07</v>
      </c>
    </row>
    <row r="642" spans="1:8" ht="13.8" x14ac:dyDescent="0.25">
      <c r="A642" s="80">
        <v>638</v>
      </c>
      <c r="B642" s="81" t="s">
        <v>1314</v>
      </c>
      <c r="C642" s="81" t="s">
        <v>2212</v>
      </c>
      <c r="D642" s="81" t="s">
        <v>1270</v>
      </c>
      <c r="E642" s="81" t="s">
        <v>1312</v>
      </c>
      <c r="F642" s="81" t="s">
        <v>1315</v>
      </c>
      <c r="G642" s="81" t="s">
        <v>12</v>
      </c>
      <c r="H642" s="82">
        <v>324942.88000000006</v>
      </c>
    </row>
    <row r="643" spans="1:8" ht="13.8" x14ac:dyDescent="0.25">
      <c r="A643" s="80">
        <v>639</v>
      </c>
      <c r="B643" s="81" t="s">
        <v>1316</v>
      </c>
      <c r="C643" s="81" t="s">
        <v>2213</v>
      </c>
      <c r="D643" s="81" t="s">
        <v>1270</v>
      </c>
      <c r="E643" s="81" t="s">
        <v>1312</v>
      </c>
      <c r="F643" s="81" t="s">
        <v>1317</v>
      </c>
      <c r="G643" s="81" t="s">
        <v>12</v>
      </c>
      <c r="H643" s="82">
        <v>138607.09999999998</v>
      </c>
    </row>
    <row r="644" spans="1:8" ht="13.8" x14ac:dyDescent="0.25">
      <c r="A644" s="80">
        <v>640</v>
      </c>
      <c r="B644" s="81" t="s">
        <v>1318</v>
      </c>
      <c r="C644" s="81" t="s">
        <v>2214</v>
      </c>
      <c r="D644" s="81" t="s">
        <v>1270</v>
      </c>
      <c r="E644" s="81" t="s">
        <v>1312</v>
      </c>
      <c r="F644" s="81" t="s">
        <v>1319</v>
      </c>
      <c r="G644" s="81" t="s">
        <v>12</v>
      </c>
      <c r="H644" s="82">
        <v>1310447.19</v>
      </c>
    </row>
    <row r="645" spans="1:8" ht="13.8" x14ac:dyDescent="0.25">
      <c r="A645" s="80">
        <v>641</v>
      </c>
      <c r="B645" s="81" t="s">
        <v>1320</v>
      </c>
      <c r="C645" s="81" t="s">
        <v>2215</v>
      </c>
      <c r="D645" s="81" t="s">
        <v>1270</v>
      </c>
      <c r="E645" s="81" t="s">
        <v>1312</v>
      </c>
      <c r="F645" s="81" t="s">
        <v>1321</v>
      </c>
      <c r="G645" s="81" t="s">
        <v>12</v>
      </c>
      <c r="H645" s="82">
        <v>285553.58</v>
      </c>
    </row>
    <row r="646" spans="1:8" ht="13.8" x14ac:dyDescent="0.25">
      <c r="A646" s="80">
        <v>642</v>
      </c>
      <c r="B646" s="81" t="s">
        <v>1322</v>
      </c>
      <c r="C646" s="81" t="s">
        <v>2216</v>
      </c>
      <c r="D646" s="81" t="s">
        <v>1270</v>
      </c>
      <c r="E646" s="81" t="s">
        <v>1312</v>
      </c>
      <c r="F646" s="81" t="s">
        <v>1296</v>
      </c>
      <c r="G646" s="81" t="s">
        <v>12</v>
      </c>
      <c r="H646" s="82">
        <v>38145.9</v>
      </c>
    </row>
    <row r="647" spans="1:8" ht="13.8" x14ac:dyDescent="0.25">
      <c r="A647" s="80">
        <v>643</v>
      </c>
      <c r="B647" s="81" t="s">
        <v>1323</v>
      </c>
      <c r="C647" s="81" t="s">
        <v>2217</v>
      </c>
      <c r="D647" s="81" t="s">
        <v>1270</v>
      </c>
      <c r="E647" s="81" t="s">
        <v>1324</v>
      </c>
      <c r="F647" s="81" t="s">
        <v>1325</v>
      </c>
      <c r="G647" s="81" t="s">
        <v>9</v>
      </c>
      <c r="H647" s="82">
        <v>7894167.5199999996</v>
      </c>
    </row>
    <row r="648" spans="1:8" ht="13.8" x14ac:dyDescent="0.25">
      <c r="A648" s="80">
        <v>644</v>
      </c>
      <c r="B648" s="81" t="s">
        <v>1326</v>
      </c>
      <c r="C648" s="81" t="s">
        <v>2218</v>
      </c>
      <c r="D648" s="81" t="s">
        <v>1270</v>
      </c>
      <c r="E648" s="81" t="s">
        <v>1324</v>
      </c>
      <c r="F648" s="81" t="s">
        <v>1327</v>
      </c>
      <c r="G648" s="81" t="s">
        <v>12</v>
      </c>
      <c r="H648" s="82">
        <v>631119.78</v>
      </c>
    </row>
    <row r="649" spans="1:8" ht="13.8" x14ac:dyDescent="0.25">
      <c r="A649" s="80">
        <v>645</v>
      </c>
      <c r="B649" s="81" t="s">
        <v>1328</v>
      </c>
      <c r="C649" s="81" t="s">
        <v>2219</v>
      </c>
      <c r="D649" s="81" t="s">
        <v>1270</v>
      </c>
      <c r="E649" s="81" t="s">
        <v>1324</v>
      </c>
      <c r="F649" s="81" t="s">
        <v>1329</v>
      </c>
      <c r="G649" s="81" t="s">
        <v>12</v>
      </c>
      <c r="H649" s="82">
        <v>949068.23000000033</v>
      </c>
    </row>
    <row r="650" spans="1:8" ht="13.8" x14ac:dyDescent="0.25">
      <c r="A650" s="80">
        <v>646</v>
      </c>
      <c r="B650" s="81" t="s">
        <v>1330</v>
      </c>
      <c r="C650" s="81" t="s">
        <v>2220</v>
      </c>
      <c r="D650" s="81" t="s">
        <v>1270</v>
      </c>
      <c r="E650" s="81" t="s">
        <v>1324</v>
      </c>
      <c r="F650" s="81" t="s">
        <v>1331</v>
      </c>
      <c r="G650" s="81" t="s">
        <v>12</v>
      </c>
      <c r="H650" s="82">
        <v>16027.48</v>
      </c>
    </row>
    <row r="651" spans="1:8" ht="13.8" x14ac:dyDescent="0.25">
      <c r="A651" s="80">
        <v>647</v>
      </c>
      <c r="B651" s="81" t="s">
        <v>1332</v>
      </c>
      <c r="C651" s="81" t="s">
        <v>2221</v>
      </c>
      <c r="D651" s="81" t="s">
        <v>1270</v>
      </c>
      <c r="E651" s="81" t="s">
        <v>1324</v>
      </c>
      <c r="F651" s="81" t="s">
        <v>1333</v>
      </c>
      <c r="G651" s="81" t="s">
        <v>12</v>
      </c>
      <c r="H651" s="82">
        <v>929169.67999999993</v>
      </c>
    </row>
    <row r="652" spans="1:8" ht="13.8" x14ac:dyDescent="0.25">
      <c r="A652" s="80">
        <v>648</v>
      </c>
      <c r="B652" s="81" t="s">
        <v>1334</v>
      </c>
      <c r="C652" s="81" t="s">
        <v>2222</v>
      </c>
      <c r="D652" s="81" t="s">
        <v>1270</v>
      </c>
      <c r="E652" s="81" t="s">
        <v>1324</v>
      </c>
      <c r="F652" s="81" t="s">
        <v>1335</v>
      </c>
      <c r="G652" s="81" t="s">
        <v>12</v>
      </c>
      <c r="H652" s="82">
        <v>995464.78000000014</v>
      </c>
    </row>
    <row r="653" spans="1:8" ht="13.8" x14ac:dyDescent="0.25">
      <c r="A653" s="80">
        <v>649</v>
      </c>
      <c r="B653" s="81" t="s">
        <v>1336</v>
      </c>
      <c r="C653" s="81" t="s">
        <v>2223</v>
      </c>
      <c r="D653" s="81" t="s">
        <v>1270</v>
      </c>
      <c r="E653" s="81" t="s">
        <v>1337</v>
      </c>
      <c r="F653" s="81" t="s">
        <v>1337</v>
      </c>
      <c r="G653" s="81" t="s">
        <v>9</v>
      </c>
      <c r="H653" s="82">
        <v>2829513.8000000007</v>
      </c>
    </row>
    <row r="654" spans="1:8" ht="13.8" x14ac:dyDescent="0.25">
      <c r="A654" s="80">
        <v>650</v>
      </c>
      <c r="B654" s="81" t="s">
        <v>1338</v>
      </c>
      <c r="C654" s="81" t="s">
        <v>2224</v>
      </c>
      <c r="D654" s="81" t="s">
        <v>1270</v>
      </c>
      <c r="E654" s="81" t="s">
        <v>1337</v>
      </c>
      <c r="F654" s="81" t="s">
        <v>1339</v>
      </c>
      <c r="G654" s="81" t="s">
        <v>12</v>
      </c>
      <c r="H654" s="82">
        <v>17487.289999999997</v>
      </c>
    </row>
    <row r="655" spans="1:8" ht="13.8" x14ac:dyDescent="0.25">
      <c r="A655" s="80">
        <v>651</v>
      </c>
      <c r="B655" s="81" t="s">
        <v>1340</v>
      </c>
      <c r="C655" s="81" t="s">
        <v>2225</v>
      </c>
      <c r="D655" s="81" t="s">
        <v>1270</v>
      </c>
      <c r="E655" s="81" t="s">
        <v>1337</v>
      </c>
      <c r="F655" s="81" t="s">
        <v>1341</v>
      </c>
      <c r="G655" s="81" t="s">
        <v>12</v>
      </c>
      <c r="H655" s="82">
        <v>33842.800000000003</v>
      </c>
    </row>
    <row r="656" spans="1:8" ht="13.8" x14ac:dyDescent="0.25">
      <c r="A656" s="80">
        <v>652</v>
      </c>
      <c r="B656" s="81" t="s">
        <v>1342</v>
      </c>
      <c r="C656" s="81" t="s">
        <v>2226</v>
      </c>
      <c r="D656" s="81" t="s">
        <v>1270</v>
      </c>
      <c r="E656" s="81" t="s">
        <v>1337</v>
      </c>
      <c r="F656" s="81" t="s">
        <v>1343</v>
      </c>
      <c r="G656" s="81" t="s">
        <v>12</v>
      </c>
      <c r="H656" s="82">
        <v>122225.07</v>
      </c>
    </row>
    <row r="657" spans="1:8" ht="13.8" x14ac:dyDescent="0.25">
      <c r="A657" s="80">
        <v>653</v>
      </c>
      <c r="B657" s="81" t="s">
        <v>1344</v>
      </c>
      <c r="C657" s="81" t="s">
        <v>2227</v>
      </c>
      <c r="D657" s="81" t="s">
        <v>1270</v>
      </c>
      <c r="E657" s="81" t="s">
        <v>1337</v>
      </c>
      <c r="F657" s="81" t="s">
        <v>1345</v>
      </c>
      <c r="G657" s="81" t="s">
        <v>12</v>
      </c>
      <c r="H657" s="82">
        <v>7134</v>
      </c>
    </row>
    <row r="658" spans="1:8" ht="13.8" x14ac:dyDescent="0.25">
      <c r="A658" s="80">
        <v>654</v>
      </c>
      <c r="B658" s="81" t="s">
        <v>1346</v>
      </c>
      <c r="C658" s="81" t="s">
        <v>2228</v>
      </c>
      <c r="D658" s="81" t="s">
        <v>1347</v>
      </c>
      <c r="E658" s="81" t="s">
        <v>1347</v>
      </c>
      <c r="F658" s="81" t="s">
        <v>1347</v>
      </c>
      <c r="G658" s="81" t="s">
        <v>9</v>
      </c>
      <c r="H658" s="82">
        <v>9329235.6999999993</v>
      </c>
    </row>
    <row r="659" spans="1:8" ht="13.8" x14ac:dyDescent="0.25">
      <c r="A659" s="80">
        <v>655</v>
      </c>
      <c r="B659" s="81" t="s">
        <v>1348</v>
      </c>
      <c r="C659" s="81" t="s">
        <v>2229</v>
      </c>
      <c r="D659" s="81" t="s">
        <v>1347</v>
      </c>
      <c r="E659" s="81" t="s">
        <v>1349</v>
      </c>
      <c r="F659" s="81" t="s">
        <v>1349</v>
      </c>
      <c r="G659" s="81" t="s">
        <v>9</v>
      </c>
      <c r="H659" s="82">
        <v>540041.47</v>
      </c>
    </row>
    <row r="660" spans="1:8" ht="13.8" x14ac:dyDescent="0.25">
      <c r="A660" s="80">
        <v>656</v>
      </c>
      <c r="B660" s="81" t="s">
        <v>1350</v>
      </c>
      <c r="C660" s="81" t="s">
        <v>2230</v>
      </c>
      <c r="D660" s="81" t="s">
        <v>1347</v>
      </c>
      <c r="E660" s="81" t="s">
        <v>1351</v>
      </c>
      <c r="F660" s="81" t="s">
        <v>1352</v>
      </c>
      <c r="G660" s="81" t="s">
        <v>30</v>
      </c>
      <c r="H660" s="82">
        <v>395334.17000000004</v>
      </c>
    </row>
    <row r="661" spans="1:8" ht="13.8" x14ac:dyDescent="0.25">
      <c r="A661" s="80">
        <v>657</v>
      </c>
      <c r="B661" s="81" t="s">
        <v>1353</v>
      </c>
      <c r="C661" s="81" t="s">
        <v>2231</v>
      </c>
      <c r="D661" s="81" t="s">
        <v>1347</v>
      </c>
      <c r="E661" s="81" t="s">
        <v>1351</v>
      </c>
      <c r="F661" s="81" t="s">
        <v>1354</v>
      </c>
      <c r="G661" s="81" t="s">
        <v>12</v>
      </c>
      <c r="H661" s="82">
        <v>70042.11</v>
      </c>
    </row>
    <row r="662" spans="1:8" ht="13.8" x14ac:dyDescent="0.25">
      <c r="A662" s="80">
        <v>658</v>
      </c>
      <c r="B662" s="81" t="s">
        <v>1355</v>
      </c>
      <c r="C662" s="81" t="s">
        <v>2232</v>
      </c>
      <c r="D662" s="81" t="s">
        <v>1347</v>
      </c>
      <c r="E662" s="81" t="s">
        <v>1356</v>
      </c>
      <c r="F662" s="81" t="s">
        <v>1357</v>
      </c>
      <c r="G662" s="81" t="s">
        <v>30</v>
      </c>
      <c r="H662" s="82">
        <v>298718.68999999994</v>
      </c>
    </row>
    <row r="663" spans="1:8" ht="13.8" x14ac:dyDescent="0.25">
      <c r="A663" s="80">
        <v>659</v>
      </c>
      <c r="B663" s="81" t="s">
        <v>1358</v>
      </c>
      <c r="C663" s="81" t="s">
        <v>2233</v>
      </c>
      <c r="D663" s="81" t="s">
        <v>1347</v>
      </c>
      <c r="E663" s="81" t="s">
        <v>1359</v>
      </c>
      <c r="F663" s="81" t="s">
        <v>1360</v>
      </c>
      <c r="G663" s="81" t="s">
        <v>9</v>
      </c>
      <c r="H663" s="82">
        <v>673960.82000000007</v>
      </c>
    </row>
    <row r="664" spans="1:8" ht="13.8" x14ac:dyDescent="0.25">
      <c r="A664" s="80">
        <v>660</v>
      </c>
      <c r="B664" s="81" t="s">
        <v>1361</v>
      </c>
      <c r="C664" s="81" t="s">
        <v>2234</v>
      </c>
      <c r="D664" s="81" t="s">
        <v>1347</v>
      </c>
      <c r="E664" s="81" t="s">
        <v>1362</v>
      </c>
      <c r="F664" s="81" t="s">
        <v>1362</v>
      </c>
      <c r="G664" s="81" t="s">
        <v>30</v>
      </c>
      <c r="H664" s="82">
        <v>242447.48000000004</v>
      </c>
    </row>
    <row r="665" spans="1:8" ht="13.8" x14ac:dyDescent="0.25">
      <c r="A665" s="80">
        <v>661</v>
      </c>
      <c r="B665" s="81" t="s">
        <v>1363</v>
      </c>
      <c r="C665" s="81" t="s">
        <v>2235</v>
      </c>
      <c r="D665" s="81" t="s">
        <v>1347</v>
      </c>
      <c r="E665" s="81" t="s">
        <v>411</v>
      </c>
      <c r="F665" s="81" t="s">
        <v>411</v>
      </c>
      <c r="G665" s="81" t="s">
        <v>30</v>
      </c>
      <c r="H665" s="82">
        <v>102600</v>
      </c>
    </row>
    <row r="666" spans="1:8" ht="13.8" x14ac:dyDescent="0.25">
      <c r="A666" s="80">
        <v>662</v>
      </c>
      <c r="B666" s="81" t="s">
        <v>1364</v>
      </c>
      <c r="C666" s="81" t="s">
        <v>2236</v>
      </c>
      <c r="D666" s="81" t="s">
        <v>1347</v>
      </c>
      <c r="E666" s="81" t="s">
        <v>411</v>
      </c>
      <c r="F666" s="81" t="s">
        <v>399</v>
      </c>
      <c r="G666" s="81" t="s">
        <v>12</v>
      </c>
      <c r="H666" s="82">
        <v>248859.90999999997</v>
      </c>
    </row>
    <row r="667" spans="1:8" ht="13.8" x14ac:dyDescent="0.25">
      <c r="A667" s="80">
        <v>663</v>
      </c>
      <c r="B667" s="81" t="s">
        <v>1365</v>
      </c>
      <c r="C667" s="81" t="s">
        <v>2237</v>
      </c>
      <c r="D667" s="81" t="s">
        <v>1347</v>
      </c>
      <c r="E667" s="81" t="s">
        <v>1366</v>
      </c>
      <c r="F667" s="81" t="s">
        <v>1138</v>
      </c>
      <c r="G667" s="81" t="s">
        <v>9</v>
      </c>
      <c r="H667" s="82">
        <v>673301.58</v>
      </c>
    </row>
    <row r="668" spans="1:8" ht="13.8" x14ac:dyDescent="0.25">
      <c r="A668" s="80">
        <v>664</v>
      </c>
      <c r="B668" s="81" t="s">
        <v>1367</v>
      </c>
      <c r="C668" s="81" t="s">
        <v>2238</v>
      </c>
      <c r="D668" s="81" t="s">
        <v>1347</v>
      </c>
      <c r="E668" s="81" t="s">
        <v>1368</v>
      </c>
      <c r="F668" s="81" t="s">
        <v>1368</v>
      </c>
      <c r="G668" s="81" t="s">
        <v>30</v>
      </c>
      <c r="H668" s="82">
        <v>22060.7</v>
      </c>
    </row>
    <row r="669" spans="1:8" ht="13.8" x14ac:dyDescent="0.25">
      <c r="A669" s="80">
        <v>665</v>
      </c>
      <c r="B669" s="81" t="s">
        <v>1369</v>
      </c>
      <c r="C669" s="81" t="s">
        <v>2239</v>
      </c>
      <c r="D669" s="81" t="s">
        <v>1347</v>
      </c>
      <c r="E669" s="81" t="s">
        <v>1370</v>
      </c>
      <c r="F669" s="81" t="s">
        <v>1371</v>
      </c>
      <c r="G669" s="81" t="s">
        <v>30</v>
      </c>
      <c r="H669" s="82">
        <v>176304.32</v>
      </c>
    </row>
    <row r="670" spans="1:8" ht="13.8" x14ac:dyDescent="0.25">
      <c r="A670" s="80">
        <v>666</v>
      </c>
      <c r="B670" s="81" t="s">
        <v>1372</v>
      </c>
      <c r="C670" s="81" t="s">
        <v>2240</v>
      </c>
      <c r="D670" s="81" t="s">
        <v>1347</v>
      </c>
      <c r="E670" s="81" t="s">
        <v>1370</v>
      </c>
      <c r="F670" s="81" t="s">
        <v>1373</v>
      </c>
      <c r="G670" s="81" t="s">
        <v>12</v>
      </c>
      <c r="H670" s="82">
        <v>163675.78999999998</v>
      </c>
    </row>
    <row r="671" spans="1:8" ht="13.8" x14ac:dyDescent="0.25">
      <c r="A671" s="80">
        <v>667</v>
      </c>
      <c r="B671" s="81" t="s">
        <v>1374</v>
      </c>
      <c r="C671" s="81" t="s">
        <v>2241</v>
      </c>
      <c r="D671" s="81" t="s">
        <v>1347</v>
      </c>
      <c r="E671" s="81" t="s">
        <v>1375</v>
      </c>
      <c r="F671" s="81" t="s">
        <v>1376</v>
      </c>
      <c r="G671" s="81" t="s">
        <v>9</v>
      </c>
      <c r="H671" s="82">
        <v>13003359.870000001</v>
      </c>
    </row>
    <row r="672" spans="1:8" ht="13.8" x14ac:dyDescent="0.25">
      <c r="A672" s="80">
        <v>668</v>
      </c>
      <c r="B672" s="81" t="s">
        <v>1377</v>
      </c>
      <c r="C672" s="81" t="s">
        <v>2242</v>
      </c>
      <c r="D672" s="81" t="s">
        <v>1347</v>
      </c>
      <c r="E672" s="81" t="s">
        <v>1375</v>
      </c>
      <c r="F672" s="81" t="s">
        <v>381</v>
      </c>
      <c r="G672" s="81" t="s">
        <v>60</v>
      </c>
      <c r="H672" s="82">
        <v>2298993.4</v>
      </c>
    </row>
    <row r="673" spans="1:8" ht="13.8" x14ac:dyDescent="0.25">
      <c r="A673" s="80">
        <v>669</v>
      </c>
      <c r="B673" s="81" t="s">
        <v>1378</v>
      </c>
      <c r="C673" s="81" t="s">
        <v>2243</v>
      </c>
      <c r="D673" s="81" t="s">
        <v>1347</v>
      </c>
      <c r="E673" s="81" t="s">
        <v>1379</v>
      </c>
      <c r="F673" s="81" t="s">
        <v>1379</v>
      </c>
      <c r="G673" s="81" t="s">
        <v>30</v>
      </c>
      <c r="H673" s="82">
        <v>73777.22</v>
      </c>
    </row>
    <row r="674" spans="1:8" ht="13.8" x14ac:dyDescent="0.25">
      <c r="A674" s="80">
        <v>670</v>
      </c>
      <c r="B674" s="81" t="s">
        <v>1380</v>
      </c>
      <c r="C674" s="81" t="s">
        <v>2244</v>
      </c>
      <c r="D674" s="81" t="s">
        <v>1347</v>
      </c>
      <c r="E674" s="81" t="s">
        <v>1381</v>
      </c>
      <c r="F674" s="81" t="s">
        <v>1381</v>
      </c>
      <c r="G674" s="81" t="s">
        <v>30</v>
      </c>
      <c r="H674" s="82">
        <v>332775.81</v>
      </c>
    </row>
    <row r="675" spans="1:8" ht="13.8" x14ac:dyDescent="0.25">
      <c r="A675" s="80">
        <v>671</v>
      </c>
      <c r="B675" s="81" t="s">
        <v>1382</v>
      </c>
      <c r="C675" s="81" t="s">
        <v>2245</v>
      </c>
      <c r="D675" s="81" t="s">
        <v>1347</v>
      </c>
      <c r="E675" s="81" t="s">
        <v>1381</v>
      </c>
      <c r="F675" s="81" t="s">
        <v>1383</v>
      </c>
      <c r="G675" s="81" t="s">
        <v>12</v>
      </c>
      <c r="H675" s="82">
        <v>7350</v>
      </c>
    </row>
    <row r="676" spans="1:8" ht="13.8" x14ac:dyDescent="0.25">
      <c r="A676" s="80">
        <v>672</v>
      </c>
      <c r="B676" s="81" t="s">
        <v>1384</v>
      </c>
      <c r="C676" s="81" t="s">
        <v>2246</v>
      </c>
      <c r="D676" s="81" t="s">
        <v>1385</v>
      </c>
      <c r="E676" s="81" t="s">
        <v>1386</v>
      </c>
      <c r="F676" s="81" t="s">
        <v>1386</v>
      </c>
      <c r="G676" s="81" t="s">
        <v>9</v>
      </c>
      <c r="H676" s="82">
        <v>4758544.59</v>
      </c>
    </row>
    <row r="677" spans="1:8" ht="13.8" x14ac:dyDescent="0.25">
      <c r="A677" s="80">
        <v>673</v>
      </c>
      <c r="B677" s="81" t="s">
        <v>1387</v>
      </c>
      <c r="C677" s="81" t="s">
        <v>2247</v>
      </c>
      <c r="D677" s="81" t="s">
        <v>1385</v>
      </c>
      <c r="E677" s="81" t="s">
        <v>1386</v>
      </c>
      <c r="F677" s="81" t="s">
        <v>1388</v>
      </c>
      <c r="G677" s="81" t="s">
        <v>12</v>
      </c>
      <c r="H677" s="82">
        <v>267180.76</v>
      </c>
    </row>
    <row r="678" spans="1:8" ht="13.8" x14ac:dyDescent="0.25">
      <c r="A678" s="80">
        <v>674</v>
      </c>
      <c r="B678" s="81" t="s">
        <v>1389</v>
      </c>
      <c r="C678" s="81" t="s">
        <v>2248</v>
      </c>
      <c r="D678" s="81" t="s">
        <v>1385</v>
      </c>
      <c r="E678" s="81" t="s">
        <v>1386</v>
      </c>
      <c r="F678" s="81" t="s">
        <v>1390</v>
      </c>
      <c r="G678" s="81" t="s">
        <v>12</v>
      </c>
      <c r="H678" s="82">
        <v>29267.120000000003</v>
      </c>
    </row>
    <row r="679" spans="1:8" ht="13.8" x14ac:dyDescent="0.25">
      <c r="A679" s="80">
        <v>675</v>
      </c>
      <c r="B679" s="81" t="s">
        <v>1391</v>
      </c>
      <c r="C679" s="81" t="s">
        <v>2249</v>
      </c>
      <c r="D679" s="81" t="s">
        <v>1385</v>
      </c>
      <c r="E679" s="81" t="s">
        <v>1386</v>
      </c>
      <c r="F679" s="81" t="s">
        <v>1392</v>
      </c>
      <c r="G679" s="81" t="s">
        <v>12</v>
      </c>
      <c r="H679" s="82">
        <v>599614.74</v>
      </c>
    </row>
    <row r="680" spans="1:8" ht="13.8" x14ac:dyDescent="0.25">
      <c r="A680" s="80">
        <v>676</v>
      </c>
      <c r="B680" s="81" t="s">
        <v>1393</v>
      </c>
      <c r="C680" s="81" t="s">
        <v>2250</v>
      </c>
      <c r="D680" s="81" t="s">
        <v>1385</v>
      </c>
      <c r="E680" s="81" t="s">
        <v>1386</v>
      </c>
      <c r="F680" s="81" t="s">
        <v>1394</v>
      </c>
      <c r="G680" s="81" t="s">
        <v>12</v>
      </c>
      <c r="H680" s="82">
        <v>122689.1</v>
      </c>
    </row>
    <row r="681" spans="1:8" ht="13.8" x14ac:dyDescent="0.25">
      <c r="A681" s="80">
        <v>677</v>
      </c>
      <c r="B681" s="81" t="s">
        <v>1395</v>
      </c>
      <c r="C681" s="81" t="s">
        <v>2251</v>
      </c>
      <c r="D681" s="81" t="s">
        <v>1385</v>
      </c>
      <c r="E681" s="81" t="s">
        <v>486</v>
      </c>
      <c r="F681" s="81" t="s">
        <v>486</v>
      </c>
      <c r="G681" s="81" t="s">
        <v>30</v>
      </c>
      <c r="H681" s="82">
        <v>632505.57999999996</v>
      </c>
    </row>
    <row r="682" spans="1:8" ht="13.8" x14ac:dyDescent="0.25">
      <c r="A682" s="80">
        <v>678</v>
      </c>
      <c r="B682" s="81" t="s">
        <v>1396</v>
      </c>
      <c r="C682" s="81" t="s">
        <v>2252</v>
      </c>
      <c r="D682" s="81" t="s">
        <v>1385</v>
      </c>
      <c r="E682" s="81" t="s">
        <v>486</v>
      </c>
      <c r="F682" s="81" t="s">
        <v>480</v>
      </c>
      <c r="G682" s="81" t="s">
        <v>12</v>
      </c>
      <c r="H682" s="82">
        <v>46091.740000000005</v>
      </c>
    </row>
    <row r="683" spans="1:8" ht="13.8" x14ac:dyDescent="0.25">
      <c r="A683" s="80">
        <v>679</v>
      </c>
      <c r="B683" s="81" t="s">
        <v>1397</v>
      </c>
      <c r="C683" s="81" t="s">
        <v>2253</v>
      </c>
      <c r="D683" s="81" t="s">
        <v>1385</v>
      </c>
      <c r="E683" s="81" t="s">
        <v>486</v>
      </c>
      <c r="F683" s="81" t="s">
        <v>1398</v>
      </c>
      <c r="G683" s="81" t="s">
        <v>12</v>
      </c>
      <c r="H683" s="82">
        <v>129936.22000000002</v>
      </c>
    </row>
    <row r="684" spans="1:8" ht="13.8" x14ac:dyDescent="0.25">
      <c r="A684" s="80">
        <v>680</v>
      </c>
      <c r="B684" s="81" t="s">
        <v>1399</v>
      </c>
      <c r="C684" s="81" t="s">
        <v>2254</v>
      </c>
      <c r="D684" s="81" t="s">
        <v>1385</v>
      </c>
      <c r="E684" s="81" t="s">
        <v>1400</v>
      </c>
      <c r="F684" s="81" t="s">
        <v>1401</v>
      </c>
      <c r="G684" s="81" t="s">
        <v>30</v>
      </c>
      <c r="H684" s="82">
        <v>298216.87</v>
      </c>
    </row>
    <row r="685" spans="1:8" ht="13.8" x14ac:dyDescent="0.25">
      <c r="A685" s="80">
        <v>681</v>
      </c>
      <c r="B685" s="81" t="s">
        <v>1402</v>
      </c>
      <c r="C685" s="81" t="s">
        <v>2255</v>
      </c>
      <c r="D685" s="81" t="s">
        <v>1385</v>
      </c>
      <c r="E685" s="81" t="s">
        <v>1403</v>
      </c>
      <c r="F685" s="81" t="s">
        <v>1404</v>
      </c>
      <c r="G685" s="81" t="s">
        <v>30</v>
      </c>
      <c r="H685" s="82">
        <v>312578.3</v>
      </c>
    </row>
    <row r="686" spans="1:8" ht="13.8" x14ac:dyDescent="0.25">
      <c r="A686" s="80">
        <v>682</v>
      </c>
      <c r="B686" s="81" t="s">
        <v>1405</v>
      </c>
      <c r="C686" s="81" t="s">
        <v>2256</v>
      </c>
      <c r="D686" s="81" t="s">
        <v>1385</v>
      </c>
      <c r="E686" s="81" t="s">
        <v>1403</v>
      </c>
      <c r="F686" s="81" t="s">
        <v>1406</v>
      </c>
      <c r="G686" s="81" t="s">
        <v>12</v>
      </c>
      <c r="H686" s="82">
        <v>7491.5599999999995</v>
      </c>
    </row>
    <row r="687" spans="1:8" ht="13.8" x14ac:dyDescent="0.25">
      <c r="A687" s="80">
        <v>683</v>
      </c>
      <c r="B687" s="81" t="s">
        <v>1407</v>
      </c>
      <c r="C687" s="81" t="s">
        <v>2257</v>
      </c>
      <c r="D687" s="81" t="s">
        <v>1385</v>
      </c>
      <c r="E687" s="81" t="s">
        <v>1408</v>
      </c>
      <c r="F687" s="81" t="s">
        <v>1408</v>
      </c>
      <c r="G687" s="81" t="s">
        <v>30</v>
      </c>
      <c r="H687" s="82">
        <v>796099</v>
      </c>
    </row>
    <row r="688" spans="1:8" ht="13.8" x14ac:dyDescent="0.25">
      <c r="A688" s="80">
        <v>684</v>
      </c>
      <c r="B688" s="81" t="s">
        <v>1409</v>
      </c>
      <c r="C688" s="81" t="s">
        <v>2258</v>
      </c>
      <c r="D688" s="81" t="s">
        <v>1385</v>
      </c>
      <c r="E688" s="81" t="s">
        <v>275</v>
      </c>
      <c r="F688" s="81" t="s">
        <v>1410</v>
      </c>
      <c r="G688" s="81" t="s">
        <v>9</v>
      </c>
      <c r="H688" s="82">
        <v>1735989.52</v>
      </c>
    </row>
    <row r="689" spans="1:8" ht="13.8" x14ac:dyDescent="0.25">
      <c r="A689" s="80">
        <v>685</v>
      </c>
      <c r="B689" s="81" t="s">
        <v>1411</v>
      </c>
      <c r="C689" s="81" t="s">
        <v>2259</v>
      </c>
      <c r="D689" s="81" t="s">
        <v>1385</v>
      </c>
      <c r="E689" s="81" t="s">
        <v>1412</v>
      </c>
      <c r="F689" s="81" t="s">
        <v>1412</v>
      </c>
      <c r="G689" s="81" t="s">
        <v>30</v>
      </c>
      <c r="H689" s="82">
        <v>395748.88000000006</v>
      </c>
    </row>
    <row r="690" spans="1:8" ht="13.8" x14ac:dyDescent="0.25">
      <c r="A690" s="80">
        <v>686</v>
      </c>
      <c r="B690" s="81" t="s">
        <v>1413</v>
      </c>
      <c r="C690" s="81" t="s">
        <v>2260</v>
      </c>
      <c r="D690" s="81" t="s">
        <v>1385</v>
      </c>
      <c r="E690" s="81" t="s">
        <v>1412</v>
      </c>
      <c r="F690" s="81" t="s">
        <v>1414</v>
      </c>
      <c r="G690" s="81" t="s">
        <v>12</v>
      </c>
      <c r="H690" s="82">
        <v>21296.58</v>
      </c>
    </row>
    <row r="691" spans="1:8" ht="13.8" x14ac:dyDescent="0.25">
      <c r="A691" s="80">
        <v>687</v>
      </c>
      <c r="B691" s="81" t="s">
        <v>1415</v>
      </c>
      <c r="C691" s="81" t="s">
        <v>2261</v>
      </c>
      <c r="D691" s="81" t="s">
        <v>1385</v>
      </c>
      <c r="E691" s="81" t="s">
        <v>1412</v>
      </c>
      <c r="F691" s="81" t="s">
        <v>1416</v>
      </c>
      <c r="G691" s="81" t="s">
        <v>12</v>
      </c>
      <c r="H691" s="82">
        <v>3821.6</v>
      </c>
    </row>
    <row r="692" spans="1:8" ht="13.8" x14ac:dyDescent="0.25">
      <c r="A692" s="80">
        <v>688</v>
      </c>
      <c r="B692" s="81" t="s">
        <v>1417</v>
      </c>
      <c r="C692" s="81" t="s">
        <v>2262</v>
      </c>
      <c r="D692" s="81" t="s">
        <v>1385</v>
      </c>
      <c r="E692" s="81" t="s">
        <v>1412</v>
      </c>
      <c r="F692" s="81" t="s">
        <v>1418</v>
      </c>
      <c r="G692" s="81" t="s">
        <v>12</v>
      </c>
      <c r="H692" s="82">
        <v>78949.85000000002</v>
      </c>
    </row>
    <row r="693" spans="1:8" ht="13.8" x14ac:dyDescent="0.25">
      <c r="A693" s="80">
        <v>689</v>
      </c>
      <c r="B693" s="81" t="s">
        <v>1419</v>
      </c>
      <c r="C693" s="81" t="s">
        <v>2263</v>
      </c>
      <c r="D693" s="81" t="s">
        <v>1385</v>
      </c>
      <c r="E693" s="81" t="s">
        <v>1412</v>
      </c>
      <c r="F693" s="81" t="s">
        <v>46</v>
      </c>
      <c r="G693" s="81" t="s">
        <v>12</v>
      </c>
      <c r="H693" s="82">
        <v>20254.2</v>
      </c>
    </row>
    <row r="694" spans="1:8" ht="13.8" x14ac:dyDescent="0.25">
      <c r="A694" s="80">
        <v>690</v>
      </c>
      <c r="B694" s="81" t="s">
        <v>1420</v>
      </c>
      <c r="C694" s="81" t="s">
        <v>2264</v>
      </c>
      <c r="D694" s="81" t="s">
        <v>1385</v>
      </c>
      <c r="E694" s="81" t="s">
        <v>1412</v>
      </c>
      <c r="F694" s="81" t="s">
        <v>1421</v>
      </c>
      <c r="G694" s="81" t="s">
        <v>12</v>
      </c>
      <c r="H694" s="82">
        <v>218189.62999999995</v>
      </c>
    </row>
    <row r="695" spans="1:8" ht="13.8" x14ac:dyDescent="0.25">
      <c r="A695" s="80">
        <v>691</v>
      </c>
      <c r="B695" s="81" t="s">
        <v>1422</v>
      </c>
      <c r="C695" s="81" t="s">
        <v>2265</v>
      </c>
      <c r="D695" s="81" t="s">
        <v>1385</v>
      </c>
      <c r="E695" s="81" t="s">
        <v>1423</v>
      </c>
      <c r="F695" s="81" t="s">
        <v>1423</v>
      </c>
      <c r="G695" s="81" t="s">
        <v>9</v>
      </c>
      <c r="H695" s="82">
        <v>1212292.5300000003</v>
      </c>
    </row>
    <row r="696" spans="1:8" ht="13.8" x14ac:dyDescent="0.25">
      <c r="A696" s="80">
        <v>692</v>
      </c>
      <c r="B696" s="81" t="s">
        <v>1424</v>
      </c>
      <c r="C696" s="81" t="s">
        <v>2266</v>
      </c>
      <c r="D696" s="81" t="s">
        <v>1385</v>
      </c>
      <c r="E696" s="81" t="s">
        <v>1423</v>
      </c>
      <c r="F696" s="81" t="s">
        <v>1425</v>
      </c>
      <c r="G696" s="81" t="s">
        <v>12</v>
      </c>
      <c r="H696" s="82">
        <v>423205.21000000008</v>
      </c>
    </row>
    <row r="697" spans="1:8" ht="13.8" x14ac:dyDescent="0.25">
      <c r="A697" s="80">
        <v>693</v>
      </c>
      <c r="B697" s="81" t="s">
        <v>1426</v>
      </c>
      <c r="C697" s="81" t="s">
        <v>2267</v>
      </c>
      <c r="D697" s="81" t="s">
        <v>1385</v>
      </c>
      <c r="E697" s="81" t="s">
        <v>1423</v>
      </c>
      <c r="F697" s="81" t="s">
        <v>1427</v>
      </c>
      <c r="G697" s="81" t="s">
        <v>60</v>
      </c>
      <c r="H697" s="82">
        <v>2069378.33</v>
      </c>
    </row>
    <row r="698" spans="1:8" ht="13.8" x14ac:dyDescent="0.25">
      <c r="A698" s="80">
        <v>694</v>
      </c>
      <c r="B698" s="81" t="s">
        <v>1428</v>
      </c>
      <c r="C698" s="81" t="s">
        <v>2268</v>
      </c>
      <c r="D698" s="81" t="s">
        <v>1385</v>
      </c>
      <c r="E698" s="81" t="s">
        <v>1423</v>
      </c>
      <c r="F698" s="81" t="s">
        <v>1429</v>
      </c>
      <c r="G698" s="81" t="s">
        <v>12</v>
      </c>
      <c r="H698" s="82">
        <v>41903.32</v>
      </c>
    </row>
    <row r="699" spans="1:8" ht="13.8" x14ac:dyDescent="0.25">
      <c r="A699" s="80">
        <v>695</v>
      </c>
      <c r="B699" s="81" t="s">
        <v>1430</v>
      </c>
      <c r="C699" s="81" t="s">
        <v>2269</v>
      </c>
      <c r="D699" s="81" t="s">
        <v>1385</v>
      </c>
      <c r="E699" s="81" t="s">
        <v>1423</v>
      </c>
      <c r="F699" s="81" t="s">
        <v>1431</v>
      </c>
      <c r="G699" s="81" t="s">
        <v>12</v>
      </c>
      <c r="H699" s="82">
        <v>27172.620000000003</v>
      </c>
    </row>
    <row r="700" spans="1:8" ht="13.8" x14ac:dyDescent="0.25">
      <c r="A700" s="80">
        <v>696</v>
      </c>
      <c r="B700" s="81" t="s">
        <v>1432</v>
      </c>
      <c r="C700" s="81" t="s">
        <v>2270</v>
      </c>
      <c r="D700" s="81" t="s">
        <v>1385</v>
      </c>
      <c r="E700" s="81" t="s">
        <v>1423</v>
      </c>
      <c r="F700" s="81" t="s">
        <v>1433</v>
      </c>
      <c r="G700" s="81" t="s">
        <v>12</v>
      </c>
      <c r="H700" s="82">
        <v>87564.709999999992</v>
      </c>
    </row>
    <row r="701" spans="1:8" ht="13.8" x14ac:dyDescent="0.25">
      <c r="A701" s="80">
        <v>697</v>
      </c>
      <c r="B701" s="81" t="s">
        <v>1434</v>
      </c>
      <c r="C701" s="81" t="s">
        <v>2271</v>
      </c>
      <c r="D701" s="81" t="s">
        <v>1385</v>
      </c>
      <c r="E701" s="81" t="s">
        <v>1385</v>
      </c>
      <c r="F701" s="81" t="s">
        <v>1435</v>
      </c>
      <c r="G701" s="81" t="s">
        <v>9</v>
      </c>
      <c r="H701" s="82">
        <v>8790027.8099999987</v>
      </c>
    </row>
    <row r="702" spans="1:8" ht="13.8" x14ac:dyDescent="0.25">
      <c r="A702" s="80">
        <v>698</v>
      </c>
      <c r="B702" s="81" t="s">
        <v>1436</v>
      </c>
      <c r="C702" s="81" t="s">
        <v>2272</v>
      </c>
      <c r="D702" s="81" t="s">
        <v>1385</v>
      </c>
      <c r="E702" s="81" t="s">
        <v>1385</v>
      </c>
      <c r="F702" s="81" t="s">
        <v>1437</v>
      </c>
      <c r="G702" s="81" t="s">
        <v>12</v>
      </c>
      <c r="H702" s="82">
        <v>249601.02</v>
      </c>
    </row>
    <row r="703" spans="1:8" ht="13.8" x14ac:dyDescent="0.25">
      <c r="A703" s="80">
        <v>699</v>
      </c>
      <c r="B703" s="81" t="s">
        <v>1438</v>
      </c>
      <c r="C703" s="81" t="s">
        <v>2273</v>
      </c>
      <c r="D703" s="81" t="s">
        <v>1385</v>
      </c>
      <c r="E703" s="81" t="s">
        <v>1385</v>
      </c>
      <c r="F703" s="81" t="s">
        <v>1439</v>
      </c>
      <c r="G703" s="81" t="s">
        <v>12</v>
      </c>
      <c r="H703" s="82">
        <v>0</v>
      </c>
    </row>
    <row r="704" spans="1:8" ht="13.8" x14ac:dyDescent="0.25">
      <c r="A704" s="80">
        <v>700</v>
      </c>
      <c r="B704" s="81" t="s">
        <v>1440</v>
      </c>
      <c r="C704" s="81" t="s">
        <v>2274</v>
      </c>
      <c r="D704" s="81" t="s">
        <v>1385</v>
      </c>
      <c r="E704" s="81" t="s">
        <v>1385</v>
      </c>
      <c r="F704" s="81" t="s">
        <v>822</v>
      </c>
      <c r="G704" s="81" t="s">
        <v>12</v>
      </c>
      <c r="H704" s="82">
        <v>54069.539999999994</v>
      </c>
    </row>
    <row r="705" spans="1:8" ht="13.8" x14ac:dyDescent="0.25">
      <c r="A705" s="80">
        <v>701</v>
      </c>
      <c r="B705" s="81" t="s">
        <v>1441</v>
      </c>
      <c r="C705" s="81" t="s">
        <v>2275</v>
      </c>
      <c r="D705" s="81" t="s">
        <v>1385</v>
      </c>
      <c r="E705" s="81" t="s">
        <v>1385</v>
      </c>
      <c r="F705" s="81" t="s">
        <v>1442</v>
      </c>
      <c r="G705" s="81" t="s">
        <v>12</v>
      </c>
      <c r="H705" s="82">
        <v>139435.24</v>
      </c>
    </row>
    <row r="706" spans="1:8" ht="13.8" x14ac:dyDescent="0.25">
      <c r="A706" s="80">
        <v>702</v>
      </c>
      <c r="B706" s="81" t="s">
        <v>1443</v>
      </c>
      <c r="C706" s="81" t="s">
        <v>2276</v>
      </c>
      <c r="D706" s="81" t="s">
        <v>1385</v>
      </c>
      <c r="E706" s="81" t="s">
        <v>1385</v>
      </c>
      <c r="F706" s="81" t="s">
        <v>1444</v>
      </c>
      <c r="G706" s="81" t="s">
        <v>60</v>
      </c>
      <c r="H706" s="82">
        <v>2643679.41</v>
      </c>
    </row>
    <row r="707" spans="1:8" ht="13.8" x14ac:dyDescent="0.25">
      <c r="A707" s="80">
        <v>703</v>
      </c>
      <c r="B707" s="81" t="s">
        <v>1445</v>
      </c>
      <c r="C707" s="81" t="s">
        <v>2277</v>
      </c>
      <c r="D707" s="81" t="s">
        <v>1385</v>
      </c>
      <c r="E707" s="81" t="s">
        <v>1385</v>
      </c>
      <c r="F707" s="81" t="s">
        <v>1446</v>
      </c>
      <c r="G707" s="81" t="s">
        <v>60</v>
      </c>
      <c r="H707" s="82">
        <v>2616043.98</v>
      </c>
    </row>
    <row r="708" spans="1:8" ht="13.8" x14ac:dyDescent="0.25">
      <c r="A708" s="80">
        <v>704</v>
      </c>
      <c r="B708" s="81" t="s">
        <v>1447</v>
      </c>
      <c r="C708" s="81" t="s">
        <v>2278</v>
      </c>
      <c r="D708" s="81" t="s">
        <v>1385</v>
      </c>
      <c r="E708" s="81" t="s">
        <v>1385</v>
      </c>
      <c r="F708" s="81" t="s">
        <v>215</v>
      </c>
      <c r="G708" s="81" t="s">
        <v>12</v>
      </c>
      <c r="H708" s="82">
        <v>29498.199999999997</v>
      </c>
    </row>
    <row r="709" spans="1:8" ht="13.8" x14ac:dyDescent="0.25">
      <c r="A709" s="80">
        <v>705</v>
      </c>
      <c r="B709" s="81" t="s">
        <v>1448</v>
      </c>
      <c r="C709" s="81" t="s">
        <v>2279</v>
      </c>
      <c r="D709" s="81" t="s">
        <v>1385</v>
      </c>
      <c r="E709" s="81" t="s">
        <v>1385</v>
      </c>
      <c r="F709" s="81" t="s">
        <v>1449</v>
      </c>
      <c r="G709" s="81" t="s">
        <v>12</v>
      </c>
      <c r="H709" s="82">
        <v>155614.64000000004</v>
      </c>
    </row>
    <row r="710" spans="1:8" ht="13.8" x14ac:dyDescent="0.25">
      <c r="A710" s="80">
        <v>706</v>
      </c>
      <c r="B710" s="81" t="s">
        <v>1450</v>
      </c>
      <c r="C710" s="81" t="s">
        <v>2280</v>
      </c>
      <c r="D710" s="81" t="s">
        <v>1385</v>
      </c>
      <c r="E710" s="81" t="s">
        <v>1385</v>
      </c>
      <c r="F710" s="81" t="s">
        <v>1451</v>
      </c>
      <c r="G710" s="81" t="s">
        <v>12</v>
      </c>
      <c r="H710" s="82">
        <v>17571.87</v>
      </c>
    </row>
    <row r="711" spans="1:8" ht="13.8" x14ac:dyDescent="0.25">
      <c r="A711" s="80">
        <v>707</v>
      </c>
      <c r="B711" s="81" t="s">
        <v>1452</v>
      </c>
      <c r="C711" s="81" t="s">
        <v>2281</v>
      </c>
      <c r="D711" s="81" t="s">
        <v>1385</v>
      </c>
      <c r="E711" s="81" t="s">
        <v>1453</v>
      </c>
      <c r="F711" s="81" t="s">
        <v>1453</v>
      </c>
      <c r="G711" s="81" t="s">
        <v>30</v>
      </c>
      <c r="H711" s="82">
        <v>1649956.58</v>
      </c>
    </row>
    <row r="712" spans="1:8" ht="13.8" x14ac:dyDescent="0.25">
      <c r="A712" s="80">
        <v>708</v>
      </c>
      <c r="B712" s="81" t="s">
        <v>1454</v>
      </c>
      <c r="C712" s="81" t="s">
        <v>2282</v>
      </c>
      <c r="D712" s="81" t="s">
        <v>1455</v>
      </c>
      <c r="E712" s="81" t="s">
        <v>1455</v>
      </c>
      <c r="F712" s="81" t="s">
        <v>1455</v>
      </c>
      <c r="G712" s="81" t="s">
        <v>9</v>
      </c>
      <c r="H712" s="82">
        <v>19722352.289999999</v>
      </c>
    </row>
    <row r="713" spans="1:8" ht="13.8" x14ac:dyDescent="0.25">
      <c r="A713" s="80">
        <v>709</v>
      </c>
      <c r="B713" s="81" t="s">
        <v>1456</v>
      </c>
      <c r="C713" s="81" t="s">
        <v>2283</v>
      </c>
      <c r="D713" s="81" t="s">
        <v>1455</v>
      </c>
      <c r="E713" s="81" t="s">
        <v>1455</v>
      </c>
      <c r="F713" s="81" t="s">
        <v>1457</v>
      </c>
      <c r="G713" s="81" t="s">
        <v>60</v>
      </c>
      <c r="H713" s="82">
        <v>1212259.3500000001</v>
      </c>
    </row>
    <row r="714" spans="1:8" ht="13.8" x14ac:dyDescent="0.25">
      <c r="A714" s="80">
        <v>710</v>
      </c>
      <c r="B714" s="81" t="s">
        <v>1458</v>
      </c>
      <c r="C714" s="81" t="s">
        <v>2284</v>
      </c>
      <c r="D714" s="81" t="s">
        <v>1455</v>
      </c>
      <c r="E714" s="81" t="s">
        <v>1455</v>
      </c>
      <c r="F714" s="81" t="s">
        <v>1459</v>
      </c>
      <c r="G714" s="81" t="s">
        <v>60</v>
      </c>
      <c r="H714" s="82">
        <v>1045306.1600000001</v>
      </c>
    </row>
    <row r="715" spans="1:8" ht="13.8" x14ac:dyDescent="0.25">
      <c r="A715" s="80">
        <v>711</v>
      </c>
      <c r="B715" s="81" t="s">
        <v>1460</v>
      </c>
      <c r="C715" s="81" t="s">
        <v>2285</v>
      </c>
      <c r="D715" s="81" t="s">
        <v>1455</v>
      </c>
      <c r="E715" s="81" t="s">
        <v>1455</v>
      </c>
      <c r="F715" s="81" t="s">
        <v>1461</v>
      </c>
      <c r="G715" s="81" t="s">
        <v>60</v>
      </c>
      <c r="H715" s="82">
        <v>1976619.4500000004</v>
      </c>
    </row>
    <row r="716" spans="1:8" ht="13.8" x14ac:dyDescent="0.25">
      <c r="A716" s="80">
        <v>712</v>
      </c>
      <c r="B716" s="81" t="s">
        <v>1462</v>
      </c>
      <c r="C716" s="81" t="s">
        <v>2286</v>
      </c>
      <c r="D716" s="81" t="s">
        <v>1455</v>
      </c>
      <c r="E716" s="81" t="s">
        <v>1455</v>
      </c>
      <c r="F716" s="81" t="s">
        <v>1463</v>
      </c>
      <c r="G716" s="81" t="s">
        <v>12</v>
      </c>
      <c r="H716" s="82">
        <v>437488.98000000004</v>
      </c>
    </row>
    <row r="717" spans="1:8" ht="13.8" x14ac:dyDescent="0.25">
      <c r="A717" s="80">
        <v>713</v>
      </c>
      <c r="B717" s="81" t="s">
        <v>1464</v>
      </c>
      <c r="C717" s="81" t="s">
        <v>2287</v>
      </c>
      <c r="D717" s="81" t="s">
        <v>1455</v>
      </c>
      <c r="E717" s="81" t="s">
        <v>1455</v>
      </c>
      <c r="F717" s="81" t="s">
        <v>1465</v>
      </c>
      <c r="G717" s="81" t="s">
        <v>60</v>
      </c>
      <c r="H717" s="82">
        <v>6260454.9000000004</v>
      </c>
    </row>
    <row r="718" spans="1:8" ht="13.8" x14ac:dyDescent="0.25">
      <c r="A718" s="80">
        <v>714</v>
      </c>
      <c r="B718" s="81" t="s">
        <v>1466</v>
      </c>
      <c r="C718" s="81" t="s">
        <v>2288</v>
      </c>
      <c r="D718" s="81" t="s">
        <v>1455</v>
      </c>
      <c r="E718" s="81" t="s">
        <v>1467</v>
      </c>
      <c r="F718" s="81" t="s">
        <v>1467</v>
      </c>
      <c r="G718" s="81" t="s">
        <v>30</v>
      </c>
      <c r="H718" s="82">
        <v>355917.16000000003</v>
      </c>
    </row>
    <row r="719" spans="1:8" ht="13.8" x14ac:dyDescent="0.25">
      <c r="A719" s="80">
        <v>715</v>
      </c>
      <c r="B719" s="81" t="s">
        <v>1468</v>
      </c>
      <c r="C719" s="81" t="s">
        <v>2289</v>
      </c>
      <c r="D719" s="81" t="s">
        <v>1455</v>
      </c>
      <c r="E719" s="81" t="s">
        <v>1467</v>
      </c>
      <c r="F719" s="81" t="s">
        <v>1469</v>
      </c>
      <c r="G719" s="81" t="s">
        <v>12</v>
      </c>
      <c r="H719" s="82">
        <v>16820.5</v>
      </c>
    </row>
    <row r="720" spans="1:8" ht="13.8" x14ac:dyDescent="0.25">
      <c r="A720" s="80">
        <v>716</v>
      </c>
      <c r="B720" s="81" t="s">
        <v>1470</v>
      </c>
      <c r="C720" s="81" t="s">
        <v>2290</v>
      </c>
      <c r="D720" s="81" t="s">
        <v>1455</v>
      </c>
      <c r="E720" s="81" t="s">
        <v>1467</v>
      </c>
      <c r="F720" s="81" t="s">
        <v>1471</v>
      </c>
      <c r="G720" s="81" t="s">
        <v>12</v>
      </c>
      <c r="H720" s="82">
        <v>539.96999999999991</v>
      </c>
    </row>
    <row r="721" spans="1:8" ht="13.8" x14ac:dyDescent="0.25">
      <c r="A721" s="80">
        <v>717</v>
      </c>
      <c r="B721" s="81" t="s">
        <v>1472</v>
      </c>
      <c r="C721" s="81" t="s">
        <v>2291</v>
      </c>
      <c r="D721" s="81" t="s">
        <v>1455</v>
      </c>
      <c r="E721" s="81" t="s">
        <v>1467</v>
      </c>
      <c r="F721" s="81" t="s">
        <v>1473</v>
      </c>
      <c r="G721" s="81" t="s">
        <v>12</v>
      </c>
      <c r="H721" s="82">
        <v>102906.5</v>
      </c>
    </row>
    <row r="722" spans="1:8" ht="13.8" x14ac:dyDescent="0.25">
      <c r="A722" s="80">
        <v>718</v>
      </c>
      <c r="B722" s="81" t="s">
        <v>1474</v>
      </c>
      <c r="C722" s="81" t="s">
        <v>2292</v>
      </c>
      <c r="D722" s="81" t="s">
        <v>1455</v>
      </c>
      <c r="E722" s="81" t="s">
        <v>1467</v>
      </c>
      <c r="F722" s="81" t="s">
        <v>1475</v>
      </c>
      <c r="G722" s="81" t="s">
        <v>12</v>
      </c>
      <c r="H722" s="82">
        <v>1088.5999999999999</v>
      </c>
    </row>
    <row r="723" spans="1:8" ht="13.8" x14ac:dyDescent="0.25">
      <c r="A723" s="80">
        <v>719</v>
      </c>
      <c r="B723" s="81" t="s">
        <v>1476</v>
      </c>
      <c r="C723" s="81" t="s">
        <v>2293</v>
      </c>
      <c r="D723" s="81" t="s">
        <v>1455</v>
      </c>
      <c r="E723" s="81" t="s">
        <v>1467</v>
      </c>
      <c r="F723" s="81" t="s">
        <v>1477</v>
      </c>
      <c r="G723" s="81" t="s">
        <v>12</v>
      </c>
      <c r="H723" s="82">
        <v>1455.1</v>
      </c>
    </row>
    <row r="724" spans="1:8" ht="13.8" x14ac:dyDescent="0.25">
      <c r="A724" s="80">
        <v>720</v>
      </c>
      <c r="B724" s="81" t="s">
        <v>1478</v>
      </c>
      <c r="C724" s="81" t="s">
        <v>2294</v>
      </c>
      <c r="D724" s="81" t="s">
        <v>1455</v>
      </c>
      <c r="E724" s="81" t="s">
        <v>1479</v>
      </c>
      <c r="F724" s="81" t="s">
        <v>1480</v>
      </c>
      <c r="G724" s="81" t="s">
        <v>30</v>
      </c>
      <c r="H724" s="82">
        <v>92676.72</v>
      </c>
    </row>
    <row r="725" spans="1:8" ht="13.8" x14ac:dyDescent="0.25">
      <c r="A725" s="80">
        <v>721</v>
      </c>
      <c r="B725" s="81" t="s">
        <v>1481</v>
      </c>
      <c r="C725" s="81" t="s">
        <v>2295</v>
      </c>
      <c r="D725" s="81" t="s">
        <v>1455</v>
      </c>
      <c r="E725" s="81" t="s">
        <v>1479</v>
      </c>
      <c r="F725" s="81" t="s">
        <v>1482</v>
      </c>
      <c r="G725" s="81" t="s">
        <v>12</v>
      </c>
      <c r="H725" s="82">
        <v>19662.579999999998</v>
      </c>
    </row>
    <row r="726" spans="1:8" ht="13.8" x14ac:dyDescent="0.25">
      <c r="A726" s="80">
        <v>722</v>
      </c>
      <c r="B726" s="81" t="s">
        <v>1483</v>
      </c>
      <c r="C726" s="81" t="s">
        <v>2296</v>
      </c>
      <c r="D726" s="81" t="s">
        <v>1455</v>
      </c>
      <c r="E726" s="81" t="s">
        <v>1484</v>
      </c>
      <c r="F726" s="81" t="s">
        <v>1484</v>
      </c>
      <c r="G726" s="81" t="s">
        <v>30</v>
      </c>
      <c r="H726" s="82">
        <v>66707.299999999988</v>
      </c>
    </row>
    <row r="727" spans="1:8" ht="13.8" x14ac:dyDescent="0.25">
      <c r="A727" s="80">
        <v>723</v>
      </c>
      <c r="B727" s="81" t="s">
        <v>1485</v>
      </c>
      <c r="C727" s="81" t="s">
        <v>2297</v>
      </c>
      <c r="D727" s="81" t="s">
        <v>1455</v>
      </c>
      <c r="E727" s="81" t="s">
        <v>1484</v>
      </c>
      <c r="F727" s="81" t="s">
        <v>1486</v>
      </c>
      <c r="G727" s="81" t="s">
        <v>12</v>
      </c>
      <c r="H727" s="82">
        <v>921.2</v>
      </c>
    </row>
    <row r="728" spans="1:8" ht="13.8" x14ac:dyDescent="0.25">
      <c r="A728" s="80">
        <v>724</v>
      </c>
      <c r="B728" s="81" t="s">
        <v>1487</v>
      </c>
      <c r="C728" s="81" t="s">
        <v>2298</v>
      </c>
      <c r="D728" s="81" t="s">
        <v>1455</v>
      </c>
      <c r="E728" s="81" t="s">
        <v>1484</v>
      </c>
      <c r="F728" s="81" t="s">
        <v>1488</v>
      </c>
      <c r="G728" s="81" t="s">
        <v>12</v>
      </c>
      <c r="H728" s="82">
        <v>1477</v>
      </c>
    </row>
    <row r="729" spans="1:8" ht="13.8" x14ac:dyDescent="0.25">
      <c r="A729" s="80">
        <v>725</v>
      </c>
      <c r="B729" s="81" t="s">
        <v>1489</v>
      </c>
      <c r="C729" s="81" t="s">
        <v>2299</v>
      </c>
      <c r="D729" s="81" t="s">
        <v>1455</v>
      </c>
      <c r="E729" s="81" t="s">
        <v>1484</v>
      </c>
      <c r="F729" s="81" t="s">
        <v>1490</v>
      </c>
      <c r="G729" s="81" t="s">
        <v>12</v>
      </c>
      <c r="H729" s="82">
        <v>660</v>
      </c>
    </row>
    <row r="730" spans="1:8" ht="13.8" x14ac:dyDescent="0.25">
      <c r="A730" s="80">
        <v>726</v>
      </c>
      <c r="B730" s="81" t="s">
        <v>1491</v>
      </c>
      <c r="C730" s="81" t="s">
        <v>2300</v>
      </c>
      <c r="D730" s="81" t="s">
        <v>1455</v>
      </c>
      <c r="E730" s="81" t="s">
        <v>1484</v>
      </c>
      <c r="F730" s="81" t="s">
        <v>1492</v>
      </c>
      <c r="G730" s="81" t="s">
        <v>12</v>
      </c>
      <c r="H730" s="82">
        <v>654.09999999999991</v>
      </c>
    </row>
    <row r="731" spans="1:8" ht="13.8" x14ac:dyDescent="0.25">
      <c r="A731" s="80">
        <v>727</v>
      </c>
      <c r="B731" s="81" t="s">
        <v>1493</v>
      </c>
      <c r="C731" s="81" t="s">
        <v>2301</v>
      </c>
      <c r="D731" s="81" t="s">
        <v>1455</v>
      </c>
      <c r="E731" s="81" t="s">
        <v>1484</v>
      </c>
      <c r="F731" s="81" t="s">
        <v>1494</v>
      </c>
      <c r="G731" s="81" t="s">
        <v>12</v>
      </c>
      <c r="H731" s="82">
        <v>1576.59</v>
      </c>
    </row>
    <row r="732" spans="1:8" ht="13.8" x14ac:dyDescent="0.25">
      <c r="A732" s="80">
        <v>728</v>
      </c>
      <c r="B732" s="81" t="s">
        <v>1495</v>
      </c>
      <c r="C732" s="81" t="s">
        <v>2302</v>
      </c>
      <c r="D732" s="81" t="s">
        <v>1455</v>
      </c>
      <c r="E732" s="81" t="s">
        <v>1484</v>
      </c>
      <c r="F732" s="81" t="s">
        <v>1496</v>
      </c>
      <c r="G732" s="81" t="s">
        <v>12</v>
      </c>
      <c r="H732" s="82">
        <v>6989.5999999999985</v>
      </c>
    </row>
    <row r="733" spans="1:8" ht="13.8" x14ac:dyDescent="0.25">
      <c r="A733" s="80">
        <v>729</v>
      </c>
      <c r="B733" s="81" t="s">
        <v>1497</v>
      </c>
      <c r="C733" s="81" t="s">
        <v>2303</v>
      </c>
      <c r="D733" s="81" t="s">
        <v>1498</v>
      </c>
      <c r="E733" s="81" t="s">
        <v>1498</v>
      </c>
      <c r="F733" s="81" t="s">
        <v>1498</v>
      </c>
      <c r="G733" s="81" t="s">
        <v>9</v>
      </c>
      <c r="H733" s="82">
        <v>4933960.6500000004</v>
      </c>
    </row>
    <row r="734" spans="1:8" ht="13.8" x14ac:dyDescent="0.25">
      <c r="A734" s="80">
        <v>730</v>
      </c>
      <c r="B734" s="81" t="s">
        <v>1499</v>
      </c>
      <c r="C734" s="81" t="s">
        <v>2304</v>
      </c>
      <c r="D734" s="81" t="s">
        <v>1498</v>
      </c>
      <c r="E734" s="81" t="s">
        <v>1498</v>
      </c>
      <c r="F734" s="81" t="s">
        <v>1500</v>
      </c>
      <c r="G734" s="81" t="s">
        <v>12</v>
      </c>
      <c r="H734" s="82">
        <v>478102.42000000004</v>
      </c>
    </row>
    <row r="735" spans="1:8" ht="13.8" x14ac:dyDescent="0.25">
      <c r="A735" s="80">
        <v>731</v>
      </c>
      <c r="B735" s="81" t="s">
        <v>1501</v>
      </c>
      <c r="C735" s="81" t="s">
        <v>2305</v>
      </c>
      <c r="D735" s="81" t="s">
        <v>1498</v>
      </c>
      <c r="E735" s="81" t="s">
        <v>1498</v>
      </c>
      <c r="F735" s="81" t="s">
        <v>1502</v>
      </c>
      <c r="G735" s="81" t="s">
        <v>12</v>
      </c>
      <c r="H735" s="82">
        <v>251173.46000000002</v>
      </c>
    </row>
    <row r="736" spans="1:8" ht="13.8" x14ac:dyDescent="0.25">
      <c r="A736" s="80">
        <v>732</v>
      </c>
      <c r="B736" s="81" t="s">
        <v>1503</v>
      </c>
      <c r="C736" s="81" t="s">
        <v>2306</v>
      </c>
      <c r="D736" s="81" t="s">
        <v>1498</v>
      </c>
      <c r="E736" s="81" t="s">
        <v>1498</v>
      </c>
      <c r="F736" s="81" t="s">
        <v>1504</v>
      </c>
      <c r="G736" s="81" t="s">
        <v>12</v>
      </c>
      <c r="H736" s="82">
        <v>22232.6</v>
      </c>
    </row>
    <row r="737" spans="1:8" ht="13.8" x14ac:dyDescent="0.25">
      <c r="A737" s="80">
        <v>733</v>
      </c>
      <c r="B737" s="81" t="s">
        <v>1505</v>
      </c>
      <c r="C737" s="81" t="s">
        <v>2307</v>
      </c>
      <c r="D737" s="81" t="s">
        <v>1498</v>
      </c>
      <c r="E737" s="81" t="s">
        <v>1498</v>
      </c>
      <c r="F737" s="81" t="s">
        <v>1506</v>
      </c>
      <c r="G737" s="81" t="s">
        <v>12</v>
      </c>
      <c r="H737" s="82">
        <v>10679.07</v>
      </c>
    </row>
    <row r="738" spans="1:8" ht="13.8" x14ac:dyDescent="0.25">
      <c r="A738" s="80">
        <v>734</v>
      </c>
      <c r="B738" s="81" t="s">
        <v>1507</v>
      </c>
      <c r="C738" s="81" t="s">
        <v>2308</v>
      </c>
      <c r="D738" s="81" t="s">
        <v>1498</v>
      </c>
      <c r="E738" s="81" t="s">
        <v>1508</v>
      </c>
      <c r="F738" s="81" t="s">
        <v>1509</v>
      </c>
      <c r="G738" s="81" t="s">
        <v>30</v>
      </c>
      <c r="H738" s="82">
        <v>1278993.5099999993</v>
      </c>
    </row>
    <row r="739" spans="1:8" ht="13.8" x14ac:dyDescent="0.25">
      <c r="A739" s="80">
        <v>735</v>
      </c>
      <c r="B739" s="81" t="s">
        <v>1510</v>
      </c>
      <c r="C739" s="81" t="s">
        <v>2309</v>
      </c>
      <c r="D739" s="81" t="s">
        <v>1498</v>
      </c>
      <c r="E739" s="81" t="s">
        <v>1508</v>
      </c>
      <c r="F739" s="81" t="s">
        <v>1511</v>
      </c>
      <c r="G739" s="81" t="s">
        <v>12</v>
      </c>
      <c r="H739" s="82">
        <v>1344330.3199999998</v>
      </c>
    </row>
    <row r="740" spans="1:8" ht="13.8" x14ac:dyDescent="0.25">
      <c r="A740" s="80">
        <v>736</v>
      </c>
      <c r="B740" s="81" t="s">
        <v>1512</v>
      </c>
      <c r="C740" s="81" t="s">
        <v>2310</v>
      </c>
      <c r="D740" s="81" t="s">
        <v>1498</v>
      </c>
      <c r="E740" s="81" t="s">
        <v>1513</v>
      </c>
      <c r="F740" s="81" t="s">
        <v>1513</v>
      </c>
      <c r="G740" s="81" t="s">
        <v>9</v>
      </c>
      <c r="H740" s="82">
        <v>726574.74</v>
      </c>
    </row>
    <row r="741" spans="1:8" ht="13.8" x14ac:dyDescent="0.25">
      <c r="A741" s="80">
        <v>737</v>
      </c>
      <c r="B741" s="81" t="s">
        <v>1514</v>
      </c>
      <c r="C741" s="81" t="s">
        <v>2311</v>
      </c>
      <c r="D741" s="81" t="s">
        <v>1498</v>
      </c>
      <c r="E741" s="81" t="s">
        <v>1513</v>
      </c>
      <c r="F741" s="81" t="s">
        <v>1515</v>
      </c>
      <c r="G741" s="81" t="s">
        <v>60</v>
      </c>
      <c r="H741" s="82">
        <v>479026.39999999997</v>
      </c>
    </row>
    <row r="742" spans="1:8" ht="13.8" x14ac:dyDescent="0.25">
      <c r="A742" s="80">
        <v>738</v>
      </c>
      <c r="B742" s="81" t="s">
        <v>1516</v>
      </c>
      <c r="C742" s="81" t="s">
        <v>2312</v>
      </c>
      <c r="D742" s="81" t="s">
        <v>1498</v>
      </c>
      <c r="E742" s="81" t="s">
        <v>1513</v>
      </c>
      <c r="F742" s="81" t="s">
        <v>1517</v>
      </c>
      <c r="G742" s="81" t="s">
        <v>12</v>
      </c>
      <c r="H742" s="82">
        <v>5720.2000000000007</v>
      </c>
    </row>
    <row r="743" spans="1:8" ht="13.8" x14ac:dyDescent="0.25">
      <c r="A743" s="80">
        <v>739</v>
      </c>
      <c r="B743" s="81" t="s">
        <v>1518</v>
      </c>
      <c r="C743" s="81" t="s">
        <v>2313</v>
      </c>
      <c r="D743" s="81" t="s">
        <v>1189</v>
      </c>
      <c r="E743" s="81" t="s">
        <v>1519</v>
      </c>
      <c r="F743" s="81" t="s">
        <v>1520</v>
      </c>
      <c r="G743" s="81" t="s">
        <v>9</v>
      </c>
      <c r="H743" s="82">
        <v>7819804.1000000015</v>
      </c>
    </row>
    <row r="744" spans="1:8" ht="13.8" x14ac:dyDescent="0.25">
      <c r="A744" s="80">
        <v>740</v>
      </c>
      <c r="B744" s="81" t="s">
        <v>1521</v>
      </c>
      <c r="C744" s="81" t="s">
        <v>2314</v>
      </c>
      <c r="D744" s="81" t="s">
        <v>1189</v>
      </c>
      <c r="E744" s="81" t="s">
        <v>1519</v>
      </c>
      <c r="F744" s="81" t="s">
        <v>1522</v>
      </c>
      <c r="G744" s="81" t="s">
        <v>60</v>
      </c>
      <c r="H744" s="82">
        <v>4870232.21</v>
      </c>
    </row>
    <row r="745" spans="1:8" ht="13.8" x14ac:dyDescent="0.25">
      <c r="A745" s="80">
        <v>741</v>
      </c>
      <c r="B745" s="81" t="s">
        <v>1523</v>
      </c>
      <c r="C745" s="81" t="s">
        <v>2315</v>
      </c>
      <c r="D745" s="81" t="s">
        <v>1189</v>
      </c>
      <c r="E745" s="81" t="s">
        <v>1519</v>
      </c>
      <c r="F745" s="81" t="s">
        <v>1524</v>
      </c>
      <c r="G745" s="81" t="s">
        <v>60</v>
      </c>
      <c r="H745" s="82">
        <v>1398876.7599999998</v>
      </c>
    </row>
    <row r="746" spans="1:8" ht="13.8" x14ac:dyDescent="0.25">
      <c r="A746" s="80">
        <v>742</v>
      </c>
      <c r="B746" s="81" t="s">
        <v>1525</v>
      </c>
      <c r="C746" s="81" t="s">
        <v>2316</v>
      </c>
      <c r="D746" s="81" t="s">
        <v>1189</v>
      </c>
      <c r="E746" s="81" t="s">
        <v>1526</v>
      </c>
      <c r="F746" s="81" t="s">
        <v>1527</v>
      </c>
      <c r="G746" s="81" t="s">
        <v>30</v>
      </c>
      <c r="H746" s="82">
        <v>704011.66999999993</v>
      </c>
    </row>
    <row r="747" spans="1:8" ht="13.8" x14ac:dyDescent="0.25">
      <c r="A747" s="80">
        <v>743</v>
      </c>
      <c r="B747" s="81" t="s">
        <v>1528</v>
      </c>
      <c r="C747" s="81" t="s">
        <v>2317</v>
      </c>
      <c r="D747" s="81" t="s">
        <v>1189</v>
      </c>
      <c r="E747" s="81" t="s">
        <v>1529</v>
      </c>
      <c r="F747" s="81" t="s">
        <v>1529</v>
      </c>
      <c r="G747" s="81" t="s">
        <v>30</v>
      </c>
      <c r="H747" s="82">
        <v>641774.51000000013</v>
      </c>
    </row>
    <row r="748" spans="1:8" ht="13.8" x14ac:dyDescent="0.25">
      <c r="A748" s="80">
        <v>744</v>
      </c>
      <c r="B748" s="81" t="s">
        <v>1530</v>
      </c>
      <c r="C748" s="81" t="s">
        <v>2318</v>
      </c>
      <c r="D748" s="81" t="s">
        <v>1189</v>
      </c>
      <c r="E748" s="81" t="s">
        <v>1529</v>
      </c>
      <c r="F748" s="81" t="s">
        <v>1531</v>
      </c>
      <c r="G748" s="81" t="s">
        <v>12</v>
      </c>
      <c r="H748" s="82">
        <v>87755.28</v>
      </c>
    </row>
    <row r="749" spans="1:8" ht="13.8" x14ac:dyDescent="0.25">
      <c r="A749" s="80">
        <v>745</v>
      </c>
      <c r="B749" s="81" t="s">
        <v>1532</v>
      </c>
      <c r="C749" s="81" t="s">
        <v>2319</v>
      </c>
      <c r="D749" s="81" t="s">
        <v>1189</v>
      </c>
      <c r="E749" s="81" t="s">
        <v>1533</v>
      </c>
      <c r="F749" s="81" t="s">
        <v>1533</v>
      </c>
      <c r="G749" s="81" t="s">
        <v>30</v>
      </c>
      <c r="H749" s="82">
        <v>361.85</v>
      </c>
    </row>
    <row r="751" spans="1:8" x14ac:dyDescent="0.3">
      <c r="A751" s="19" t="s">
        <v>2320</v>
      </c>
    </row>
    <row r="752" spans="1:8" x14ac:dyDescent="0.3">
      <c r="A752" s="19" t="s">
        <v>2322</v>
      </c>
    </row>
    <row r="753" spans="1:1" x14ac:dyDescent="0.3">
      <c r="A753" s="19"/>
    </row>
    <row r="754" spans="1:1" x14ac:dyDescent="0.3">
      <c r="A754" s="19" t="s">
        <v>1537</v>
      </c>
    </row>
    <row r="755" spans="1:1" x14ac:dyDescent="0.3">
      <c r="A755" s="19" t="s">
        <v>2321</v>
      </c>
    </row>
    <row r="757" spans="1:1" x14ac:dyDescent="0.3">
      <c r="A757" s="72"/>
    </row>
    <row r="758" spans="1:1" x14ac:dyDescent="0.3">
      <c r="A758" s="72"/>
    </row>
    <row r="759" spans="1:1" x14ac:dyDescent="0.3">
      <c r="A759" s="73"/>
    </row>
  </sheetData>
  <autoFilter ref="A4:H74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4"/>
  <sheetViews>
    <sheetView topLeftCell="Q1" zoomScale="117" zoomScaleNormal="117" workbookViewId="0">
      <pane ySplit="4" topLeftCell="A738" activePane="bottomLeft" state="frozen"/>
      <selection pane="bottomLeft" activeCell="V741" sqref="V741"/>
    </sheetView>
  </sheetViews>
  <sheetFormatPr baseColWidth="10" defaultColWidth="9.109375" defaultRowHeight="14.4" outlineLevelCol="1" x14ac:dyDescent="0.3"/>
  <cols>
    <col min="1" max="1" width="3.44140625" bestFit="1" customWidth="1"/>
    <col min="2" max="2" width="8.6640625" bestFit="1" customWidth="1"/>
    <col min="3" max="3" width="13.88671875" bestFit="1" customWidth="1"/>
    <col min="4" max="4" width="25.33203125" bestFit="1" customWidth="1"/>
    <col min="5" max="5" width="36.33203125" bestFit="1" customWidth="1"/>
    <col min="6" max="6" width="11.33203125" style="1" customWidth="1"/>
    <col min="7" max="8" width="19.6640625" style="14" customWidth="1" outlineLevel="1"/>
    <col min="9" max="9" width="18.33203125" style="21" customWidth="1" outlineLevel="1"/>
    <col min="10" max="10" width="13.88671875" style="21" customWidth="1" outlineLevel="1"/>
    <col min="11" max="11" width="15.109375" style="21" customWidth="1" outlineLevel="1"/>
    <col min="12" max="13" width="13.44140625" style="21" customWidth="1" outlineLevel="1"/>
    <col min="14" max="14" width="13.109375" style="21" customWidth="1"/>
    <col min="15" max="15" width="11.6640625" style="21" bestFit="1" customWidth="1"/>
    <col min="16" max="17" width="13.88671875" style="48" customWidth="1"/>
    <col min="18" max="18" width="16" style="21" customWidth="1"/>
    <col min="19" max="21" width="12.44140625" style="21" customWidth="1"/>
    <col min="22" max="22" width="9.109375" style="21" customWidth="1"/>
    <col min="23" max="16384" width="9.109375" style="21"/>
  </cols>
  <sheetData>
    <row r="1" spans="1:23" customFormat="1" x14ac:dyDescent="0.3">
      <c r="A1" s="18" t="s">
        <v>1567</v>
      </c>
      <c r="F1" s="1"/>
      <c r="G1" s="14"/>
      <c r="H1" s="25"/>
      <c r="P1" s="1"/>
      <c r="Q1" s="1"/>
      <c r="T1" s="49">
        <f>IF(AND(R1&lt;O1,R1&gt;N1),ROUND(((R1-N1)/(O1-N1))*10,0),0)</f>
        <v>0</v>
      </c>
    </row>
    <row r="2" spans="1:23" customFormat="1" ht="16.5" customHeight="1" x14ac:dyDescent="0.3">
      <c r="A2" s="18"/>
      <c r="E2" s="14"/>
      <c r="F2" s="22"/>
      <c r="G2" s="22"/>
      <c r="H2" s="22"/>
      <c r="I2" s="22"/>
      <c r="J2" s="22"/>
      <c r="K2" s="22"/>
      <c r="L2" s="27"/>
      <c r="M2" s="22"/>
      <c r="N2" s="90" t="s">
        <v>1569</v>
      </c>
      <c r="O2" s="91"/>
      <c r="P2" s="91"/>
      <c r="Q2" s="91"/>
      <c r="R2" s="91"/>
      <c r="S2" s="91"/>
      <c r="T2" s="91"/>
      <c r="U2" s="92"/>
    </row>
    <row r="3" spans="1:23" customFormat="1" x14ac:dyDescent="0.3">
      <c r="F3" s="14"/>
      <c r="I3" s="1"/>
      <c r="J3" s="14"/>
      <c r="K3" s="26" t="str">
        <f>IF(AND(H3&gt;0,(0.5*G3)&gt;H3),"Grupo 1.1",IF(AND((0.5*G3)&lt;H3,G3&gt;H3),"Grupo 2.2"," "))</f>
        <v xml:space="preserve"> </v>
      </c>
      <c r="L3" s="86" t="s">
        <v>1554</v>
      </c>
      <c r="M3" s="86"/>
      <c r="N3" s="87" t="s">
        <v>1568</v>
      </c>
      <c r="O3" s="88"/>
      <c r="P3" s="89" t="s">
        <v>1561</v>
      </c>
      <c r="Q3" s="89"/>
      <c r="R3" s="89"/>
      <c r="T3" s="49"/>
      <c r="U3" s="14"/>
    </row>
    <row r="4" spans="1:23" s="20" customFormat="1" ht="27" customHeight="1" x14ac:dyDescent="0.3">
      <c r="A4" s="13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1534</v>
      </c>
      <c r="H4" s="3" t="s">
        <v>1535</v>
      </c>
      <c r="I4" s="3" t="s">
        <v>1541</v>
      </c>
      <c r="J4" s="3" t="s">
        <v>1542</v>
      </c>
      <c r="K4" s="29" t="s">
        <v>1551</v>
      </c>
      <c r="L4" s="3" t="s">
        <v>1552</v>
      </c>
      <c r="M4" s="3" t="s">
        <v>1553</v>
      </c>
      <c r="N4" s="32" t="s">
        <v>1552</v>
      </c>
      <c r="O4" s="33" t="s">
        <v>1553</v>
      </c>
      <c r="P4" s="50" t="s">
        <v>1562</v>
      </c>
      <c r="Q4" s="50" t="s">
        <v>1563</v>
      </c>
      <c r="R4" s="51" t="s">
        <v>1560</v>
      </c>
      <c r="S4" s="69" t="s">
        <v>1565</v>
      </c>
      <c r="T4" s="70" t="s">
        <v>1564</v>
      </c>
      <c r="U4" s="71" t="s">
        <v>1566</v>
      </c>
      <c r="V4" s="20" t="s">
        <v>1570</v>
      </c>
      <c r="W4" s="20" t="s">
        <v>1571</v>
      </c>
    </row>
    <row r="5" spans="1:23" x14ac:dyDescent="0.3">
      <c r="A5" s="4">
        <v>1</v>
      </c>
      <c r="B5" s="5" t="s">
        <v>6</v>
      </c>
      <c r="C5" s="5" t="s">
        <v>7</v>
      </c>
      <c r="D5" s="5" t="s">
        <v>8</v>
      </c>
      <c r="E5" s="5" t="s">
        <v>8</v>
      </c>
      <c r="F5" s="6" t="s">
        <v>9</v>
      </c>
      <c r="G5" s="17">
        <v>1844643.15</v>
      </c>
      <c r="H5" s="17">
        <v>1776271.0499999998</v>
      </c>
      <c r="I5" s="23">
        <f>ROUND(IFERROR(H5/G5-1,0),4)</f>
        <v>-3.7100000000000001E-2</v>
      </c>
      <c r="J5" s="22" t="s">
        <v>1547</v>
      </c>
      <c r="K5" s="30" t="str">
        <f t="shared" ref="K5:K65" si="0">J5&amp;F5</f>
        <v>-10%≤ X &lt; 0%A</v>
      </c>
      <c r="L5" s="24" t="e">
        <f>VLOOKUP(K5,#REF!,2,FALSE)</f>
        <v>#REF!</v>
      </c>
      <c r="M5" s="24" t="e">
        <f>VLOOKUP(K5,#REF!,3,FALSE)</f>
        <v>#REF!</v>
      </c>
      <c r="N5" s="34" t="e">
        <f>ROUND(H5*(1+L5),2)</f>
        <v>#REF!</v>
      </c>
      <c r="O5" s="35" t="e">
        <f>ROUND(H5*(1+M5),2)</f>
        <v>#REF!</v>
      </c>
      <c r="P5" s="57">
        <f>IFERROR(VLOOKUP(B5,#REF!,2,FALSE),0)</f>
        <v>0</v>
      </c>
      <c r="Q5" s="58">
        <f>IFERROR(VLOOKUP(B5,#REF!,2,FALSE),0)</f>
        <v>0</v>
      </c>
      <c r="R5" s="52">
        <f t="shared" ref="R5:R68" si="1">+P5+Q5</f>
        <v>0</v>
      </c>
      <c r="S5" s="67" t="e">
        <f>IF(R5&gt;O5,80,IF(R5&gt;N5,70,0))</f>
        <v>#REF!</v>
      </c>
      <c r="T5" s="65" t="e">
        <f t="shared" ref="T5:T68" si="2">IF(AND(R5&lt;O5,R5&gt;N5),ROUND(((R5-N5)/(O5-N5))*10,0),0)</f>
        <v>#REF!</v>
      </c>
      <c r="U5" s="64" t="e">
        <f t="shared" ref="U5:U68" si="3">+S5+T5</f>
        <v>#REF!</v>
      </c>
      <c r="V5" s="63" t="e">
        <f>VLOOKUP(B5,Hoja1!$B$5:$H$749,21,FALSE)</f>
        <v>#REF!</v>
      </c>
      <c r="W5" s="63" t="e">
        <f t="shared" ref="W5:W68" si="4">+V5-S5</f>
        <v>#REF!</v>
      </c>
    </row>
    <row r="6" spans="1:23" x14ac:dyDescent="0.3">
      <c r="A6" s="4">
        <v>2</v>
      </c>
      <c r="B6" s="5" t="s">
        <v>10</v>
      </c>
      <c r="C6" s="5" t="s">
        <v>7</v>
      </c>
      <c r="D6" s="5" t="s">
        <v>8</v>
      </c>
      <c r="E6" s="5" t="s">
        <v>11</v>
      </c>
      <c r="F6" s="6" t="s">
        <v>12</v>
      </c>
      <c r="G6" s="15">
        <v>26871.040000000001</v>
      </c>
      <c r="H6" s="15">
        <v>17606</v>
      </c>
      <c r="I6" s="23">
        <f t="shared" ref="I6:I69" si="5">ROUND(IFERROR(H6/G6-1,0),4)</f>
        <v>-0.3448</v>
      </c>
      <c r="J6" s="22" t="s">
        <v>1545</v>
      </c>
      <c r="K6" s="31" t="str">
        <f>IF(AND(H6&gt;0,(0.5*G6)&gt;H6),"Subgrupo 1.1",IF(AND((0.5*G6)&lt;H6,G6&gt;H6),"Subgrupo 1.2","Grupo 2 "))</f>
        <v>Subgrupo 1.2</v>
      </c>
      <c r="L6" s="28" t="s">
        <v>1556</v>
      </c>
      <c r="M6" s="28" t="s">
        <v>1557</v>
      </c>
      <c r="N6" s="36">
        <f>ROUND(IF(G6&lt;1.08*H6,G6,1.08*H6),2)</f>
        <v>19014.48</v>
      </c>
      <c r="O6" s="37">
        <f>ROUND(IF(1.05*G6&lt;1.13*H6,1.05*G6,1.13*H6),2)</f>
        <v>19894.78</v>
      </c>
      <c r="P6" s="59">
        <f>IFERROR(VLOOKUP(B6,#REF!,2,FALSE),0)</f>
        <v>0</v>
      </c>
      <c r="Q6" s="60">
        <f>IFERROR(VLOOKUP(B6,#REF!,2,FALSE),0)</f>
        <v>0</v>
      </c>
      <c r="R6" s="53">
        <f t="shared" si="1"/>
        <v>0</v>
      </c>
      <c r="S6" s="67">
        <f t="shared" ref="S6:S69" si="6">IF(R6&gt;O6,80,IF(R6&gt;N6,70,0))</f>
        <v>0</v>
      </c>
      <c r="T6" s="65">
        <f t="shared" si="2"/>
        <v>0</v>
      </c>
      <c r="U6" s="64">
        <f t="shared" si="3"/>
        <v>0</v>
      </c>
      <c r="V6" s="63" t="e">
        <f>VLOOKUP(B6,Hoja1!$B$5:$H$749,21,FALSE)</f>
        <v>#REF!</v>
      </c>
      <c r="W6" s="63" t="e">
        <f t="shared" si="4"/>
        <v>#REF!</v>
      </c>
    </row>
    <row r="7" spans="1:23" x14ac:dyDescent="0.3">
      <c r="A7" s="4">
        <v>3</v>
      </c>
      <c r="B7" s="5" t="s">
        <v>13</v>
      </c>
      <c r="C7" s="5" t="s">
        <v>7</v>
      </c>
      <c r="D7" s="5" t="s">
        <v>8</v>
      </c>
      <c r="E7" s="5" t="s">
        <v>14</v>
      </c>
      <c r="F7" s="6" t="s">
        <v>12</v>
      </c>
      <c r="G7" s="15">
        <v>0</v>
      </c>
      <c r="H7" s="15">
        <v>0</v>
      </c>
      <c r="I7" s="23">
        <f t="shared" si="5"/>
        <v>0</v>
      </c>
      <c r="J7" s="22" t="s">
        <v>1548</v>
      </c>
      <c r="K7" s="31" t="s">
        <v>1559</v>
      </c>
      <c r="L7" s="22" t="str">
        <f>IFERROR(VLOOKUP(B7,#REF!,5,FALSE)," ")</f>
        <v xml:space="preserve"> </v>
      </c>
      <c r="M7" s="22" t="str">
        <f>IFERROR(VLOOKUP(B7,#REF!,6,FALSE)," ")</f>
        <v xml:space="preserve"> </v>
      </c>
      <c r="N7" s="34" t="str">
        <f>+L7</f>
        <v xml:space="preserve"> </v>
      </c>
      <c r="O7" s="35" t="str">
        <f>+M7</f>
        <v xml:space="preserve"> </v>
      </c>
      <c r="P7" s="59">
        <f>IFERROR(VLOOKUP(B7,#REF!,2,FALSE),0)</f>
        <v>0</v>
      </c>
      <c r="Q7" s="60">
        <f>IFERROR(VLOOKUP(B7,#REF!,2,FALSE),0)</f>
        <v>0</v>
      </c>
      <c r="R7" s="53">
        <f t="shared" si="1"/>
        <v>0</v>
      </c>
      <c r="S7" s="67">
        <f t="shared" si="6"/>
        <v>0</v>
      </c>
      <c r="T7" s="65">
        <f t="shared" si="2"/>
        <v>0</v>
      </c>
      <c r="U7" s="64">
        <f t="shared" si="3"/>
        <v>0</v>
      </c>
      <c r="V7" s="63" t="e">
        <f>VLOOKUP(B7,Hoja1!$B$5:$H$749,21,FALSE)</f>
        <v>#REF!</v>
      </c>
      <c r="W7" s="63" t="e">
        <f t="shared" si="4"/>
        <v>#REF!</v>
      </c>
    </row>
    <row r="8" spans="1:23" x14ac:dyDescent="0.3">
      <c r="A8" s="4">
        <v>4</v>
      </c>
      <c r="B8" s="5" t="s">
        <v>15</v>
      </c>
      <c r="C8" s="5" t="s">
        <v>7</v>
      </c>
      <c r="D8" s="5" t="s">
        <v>8</v>
      </c>
      <c r="E8" s="5" t="s">
        <v>16</v>
      </c>
      <c r="F8" s="6" t="s">
        <v>12</v>
      </c>
      <c r="G8" s="15">
        <v>12935.15</v>
      </c>
      <c r="H8" s="15">
        <v>0</v>
      </c>
      <c r="I8" s="23">
        <f t="shared" si="5"/>
        <v>-1</v>
      </c>
      <c r="J8" s="22" t="s">
        <v>1543</v>
      </c>
      <c r="K8" s="31" t="s">
        <v>1559</v>
      </c>
      <c r="L8" s="22" t="str">
        <f>IFERROR(VLOOKUP(B8,#REF!,5,FALSE)," ")</f>
        <v xml:space="preserve"> </v>
      </c>
      <c r="M8" s="22" t="str">
        <f>IFERROR(VLOOKUP(B8,#REF!,6,FALSE)," ")</f>
        <v xml:space="preserve"> </v>
      </c>
      <c r="N8" s="34" t="str">
        <f t="shared" ref="N8:N12" si="7">+L8</f>
        <v xml:space="preserve"> </v>
      </c>
      <c r="O8" s="35" t="str">
        <f t="shared" ref="O8:O12" si="8">+M8</f>
        <v xml:space="preserve"> </v>
      </c>
      <c r="P8" s="59">
        <f>IFERROR(VLOOKUP(B8,#REF!,2,FALSE),0)</f>
        <v>0</v>
      </c>
      <c r="Q8" s="60">
        <f>IFERROR(VLOOKUP(B8,#REF!,2,FALSE),0)</f>
        <v>0</v>
      </c>
      <c r="R8" s="53">
        <f t="shared" si="1"/>
        <v>0</v>
      </c>
      <c r="S8" s="67">
        <f t="shared" si="6"/>
        <v>0</v>
      </c>
      <c r="T8" s="65">
        <f t="shared" si="2"/>
        <v>0</v>
      </c>
      <c r="U8" s="64">
        <f t="shared" si="3"/>
        <v>0</v>
      </c>
      <c r="V8" s="63" t="e">
        <f>VLOOKUP(B8,Hoja1!$B$5:$H$749,21,FALSE)</f>
        <v>#REF!</v>
      </c>
      <c r="W8" s="63" t="e">
        <f t="shared" si="4"/>
        <v>#REF!</v>
      </c>
    </row>
    <row r="9" spans="1:23" x14ac:dyDescent="0.3">
      <c r="A9" s="4">
        <v>5</v>
      </c>
      <c r="B9" s="5" t="s">
        <v>17</v>
      </c>
      <c r="C9" s="5" t="s">
        <v>7</v>
      </c>
      <c r="D9" s="5" t="s">
        <v>8</v>
      </c>
      <c r="E9" s="5" t="s">
        <v>18</v>
      </c>
      <c r="F9" s="6" t="s">
        <v>12</v>
      </c>
      <c r="G9" s="15">
        <v>194</v>
      </c>
      <c r="H9" s="15">
        <v>0</v>
      </c>
      <c r="I9" s="23">
        <f t="shared" si="5"/>
        <v>-1</v>
      </c>
      <c r="J9" s="22" t="s">
        <v>1543</v>
      </c>
      <c r="K9" s="31" t="s">
        <v>1559</v>
      </c>
      <c r="L9" s="22" t="str">
        <f>IFERROR(VLOOKUP(B9,#REF!,5,FALSE)," ")</f>
        <v xml:space="preserve"> </v>
      </c>
      <c r="M9" s="22" t="str">
        <f>IFERROR(VLOOKUP(B9,#REF!,6,FALSE)," ")</f>
        <v xml:space="preserve"> </v>
      </c>
      <c r="N9" s="34" t="str">
        <f t="shared" si="7"/>
        <v xml:space="preserve"> </v>
      </c>
      <c r="O9" s="35" t="str">
        <f t="shared" si="8"/>
        <v xml:space="preserve"> </v>
      </c>
      <c r="P9" s="59">
        <f>IFERROR(VLOOKUP(B9,#REF!,2,FALSE),0)</f>
        <v>0</v>
      </c>
      <c r="Q9" s="60">
        <f>IFERROR(VLOOKUP(B9,#REF!,2,FALSE),0)</f>
        <v>0</v>
      </c>
      <c r="R9" s="53">
        <f t="shared" si="1"/>
        <v>0</v>
      </c>
      <c r="S9" s="67">
        <f t="shared" si="6"/>
        <v>0</v>
      </c>
      <c r="T9" s="65">
        <f t="shared" si="2"/>
        <v>0</v>
      </c>
      <c r="U9" s="64">
        <f t="shared" si="3"/>
        <v>0</v>
      </c>
      <c r="V9" s="63" t="e">
        <f>VLOOKUP(B9,Hoja1!$B$5:$H$749,21,FALSE)</f>
        <v>#REF!</v>
      </c>
      <c r="W9" s="63" t="e">
        <f t="shared" si="4"/>
        <v>#REF!</v>
      </c>
    </row>
    <row r="10" spans="1:23" x14ac:dyDescent="0.3">
      <c r="A10" s="4">
        <v>6</v>
      </c>
      <c r="B10" s="5" t="s">
        <v>19</v>
      </c>
      <c r="C10" s="5" t="s">
        <v>7</v>
      </c>
      <c r="D10" s="5" t="s">
        <v>8</v>
      </c>
      <c r="E10" s="5" t="s">
        <v>20</v>
      </c>
      <c r="F10" s="6" t="s">
        <v>12</v>
      </c>
      <c r="G10" s="15">
        <v>100</v>
      </c>
      <c r="H10" s="15">
        <v>0</v>
      </c>
      <c r="I10" s="23">
        <f t="shared" si="5"/>
        <v>-1</v>
      </c>
      <c r="J10" s="22" t="s">
        <v>1543</v>
      </c>
      <c r="K10" s="31" t="s">
        <v>1559</v>
      </c>
      <c r="L10" s="22" t="str">
        <f>IFERROR(VLOOKUP(B10,#REF!,5,FALSE)," ")</f>
        <v xml:space="preserve"> </v>
      </c>
      <c r="M10" s="22" t="str">
        <f>IFERROR(VLOOKUP(B10,#REF!,6,FALSE)," ")</f>
        <v xml:space="preserve"> </v>
      </c>
      <c r="N10" s="34" t="str">
        <f t="shared" si="7"/>
        <v xml:space="preserve"> </v>
      </c>
      <c r="O10" s="35" t="str">
        <f t="shared" si="8"/>
        <v xml:space="preserve"> </v>
      </c>
      <c r="P10" s="59">
        <f>IFERROR(VLOOKUP(B10,#REF!,2,FALSE),0)</f>
        <v>0</v>
      </c>
      <c r="Q10" s="60">
        <f>IFERROR(VLOOKUP(B10,#REF!,2,FALSE),0)</f>
        <v>0</v>
      </c>
      <c r="R10" s="53">
        <f t="shared" si="1"/>
        <v>0</v>
      </c>
      <c r="S10" s="67">
        <f t="shared" si="6"/>
        <v>0</v>
      </c>
      <c r="T10" s="65">
        <f t="shared" si="2"/>
        <v>0</v>
      </c>
      <c r="U10" s="64">
        <f t="shared" si="3"/>
        <v>0</v>
      </c>
      <c r="V10" s="63" t="e">
        <f>VLOOKUP(B10,Hoja1!$B$5:$H$749,21,FALSE)</f>
        <v>#REF!</v>
      </c>
      <c r="W10" s="63" t="e">
        <f t="shared" si="4"/>
        <v>#REF!</v>
      </c>
    </row>
    <row r="11" spans="1:23" x14ac:dyDescent="0.3">
      <c r="A11" s="4">
        <v>7</v>
      </c>
      <c r="B11" s="5" t="s">
        <v>21</v>
      </c>
      <c r="C11" s="5" t="s">
        <v>7</v>
      </c>
      <c r="D11" s="5" t="s">
        <v>8</v>
      </c>
      <c r="E11" s="5" t="s">
        <v>22</v>
      </c>
      <c r="F11" s="6" t="s">
        <v>12</v>
      </c>
      <c r="G11" s="15">
        <v>0</v>
      </c>
      <c r="H11" s="15">
        <v>140</v>
      </c>
      <c r="I11" s="23">
        <f t="shared" si="5"/>
        <v>0</v>
      </c>
      <c r="J11" s="22" t="s">
        <v>1548</v>
      </c>
      <c r="K11" s="31" t="s">
        <v>1559</v>
      </c>
      <c r="L11" s="22" t="str">
        <f>IFERROR(VLOOKUP(B11,#REF!,5,FALSE)," ")</f>
        <v xml:space="preserve"> </v>
      </c>
      <c r="M11" s="22" t="str">
        <f>IFERROR(VLOOKUP(B11,#REF!,6,FALSE)," ")</f>
        <v xml:space="preserve"> </v>
      </c>
      <c r="N11" s="34" t="str">
        <f t="shared" si="7"/>
        <v xml:space="preserve"> </v>
      </c>
      <c r="O11" s="35" t="str">
        <f t="shared" si="8"/>
        <v xml:space="preserve"> </v>
      </c>
      <c r="P11" s="59">
        <f>IFERROR(VLOOKUP(B11,#REF!,2,FALSE),0)</f>
        <v>0</v>
      </c>
      <c r="Q11" s="60">
        <f>IFERROR(VLOOKUP(B11,#REF!,2,FALSE),0)</f>
        <v>0</v>
      </c>
      <c r="R11" s="53">
        <f t="shared" si="1"/>
        <v>0</v>
      </c>
      <c r="S11" s="67">
        <f t="shared" si="6"/>
        <v>0</v>
      </c>
      <c r="T11" s="65">
        <f t="shared" si="2"/>
        <v>0</v>
      </c>
      <c r="U11" s="64">
        <f t="shared" si="3"/>
        <v>0</v>
      </c>
      <c r="V11" s="63" t="e">
        <f>VLOOKUP(B11,Hoja1!$B$5:$H$749,21,FALSE)</f>
        <v>#REF!</v>
      </c>
      <c r="W11" s="63" t="e">
        <f t="shared" si="4"/>
        <v>#REF!</v>
      </c>
    </row>
    <row r="12" spans="1:23" x14ac:dyDescent="0.3">
      <c r="A12" s="4">
        <v>8</v>
      </c>
      <c r="B12" s="5" t="s">
        <v>23</v>
      </c>
      <c r="C12" s="5" t="s">
        <v>7</v>
      </c>
      <c r="D12" s="5" t="s">
        <v>8</v>
      </c>
      <c r="E12" s="5" t="s">
        <v>24</v>
      </c>
      <c r="F12" s="6" t="s">
        <v>12</v>
      </c>
      <c r="G12" s="15">
        <v>0</v>
      </c>
      <c r="H12" s="15">
        <v>0</v>
      </c>
      <c r="I12" s="23">
        <f t="shared" si="5"/>
        <v>0</v>
      </c>
      <c r="J12" s="22" t="s">
        <v>1548</v>
      </c>
      <c r="K12" s="31" t="s">
        <v>1559</v>
      </c>
      <c r="L12" s="22" t="str">
        <f>IFERROR(VLOOKUP(B12,#REF!,5,FALSE)," ")</f>
        <v xml:space="preserve"> </v>
      </c>
      <c r="M12" s="22" t="str">
        <f>IFERROR(VLOOKUP(B12,#REF!,6,FALSE)," ")</f>
        <v xml:space="preserve"> </v>
      </c>
      <c r="N12" s="34" t="str">
        <f t="shared" si="7"/>
        <v xml:space="preserve"> </v>
      </c>
      <c r="O12" s="35" t="str">
        <f t="shared" si="8"/>
        <v xml:space="preserve"> </v>
      </c>
      <c r="P12" s="59">
        <f>IFERROR(VLOOKUP(B12,#REF!,2,FALSE),0)</f>
        <v>0</v>
      </c>
      <c r="Q12" s="60">
        <f>IFERROR(VLOOKUP(B12,#REF!,2,FALSE),0)</f>
        <v>0</v>
      </c>
      <c r="R12" s="53">
        <f t="shared" si="1"/>
        <v>0</v>
      </c>
      <c r="S12" s="67">
        <f t="shared" si="6"/>
        <v>0</v>
      </c>
      <c r="T12" s="65">
        <f t="shared" si="2"/>
        <v>0</v>
      </c>
      <c r="U12" s="64">
        <f t="shared" si="3"/>
        <v>0</v>
      </c>
      <c r="V12" s="63" t="e">
        <f>VLOOKUP(B12,Hoja1!$B$5:$H$749,21,FALSE)</f>
        <v>#REF!</v>
      </c>
      <c r="W12" s="63" t="e">
        <f t="shared" si="4"/>
        <v>#REF!</v>
      </c>
    </row>
    <row r="13" spans="1:23" x14ac:dyDescent="0.3">
      <c r="A13" s="4">
        <v>9</v>
      </c>
      <c r="B13" s="5" t="s">
        <v>25</v>
      </c>
      <c r="C13" s="5" t="s">
        <v>7</v>
      </c>
      <c r="D13" s="5" t="s">
        <v>26</v>
      </c>
      <c r="E13" s="5" t="s">
        <v>26</v>
      </c>
      <c r="F13" s="6" t="s">
        <v>9</v>
      </c>
      <c r="G13" s="15">
        <v>634099.55999999994</v>
      </c>
      <c r="H13" s="15">
        <v>479432.38</v>
      </c>
      <c r="I13" s="23">
        <f t="shared" si="5"/>
        <v>-0.24390000000000001</v>
      </c>
      <c r="J13" s="22" t="s">
        <v>1545</v>
      </c>
      <c r="K13" s="30" t="str">
        <f t="shared" si="0"/>
        <v>-30%≤ X &lt; -20%A</v>
      </c>
      <c r="L13" s="24" t="e">
        <f>VLOOKUP(K13,#REF!,2,FALSE)</f>
        <v>#REF!</v>
      </c>
      <c r="M13" s="24" t="e">
        <f>VLOOKUP(K13,#REF!,3,FALSE)</f>
        <v>#REF!</v>
      </c>
      <c r="N13" s="34" t="e">
        <f t="shared" ref="N13:N14" si="9">ROUND(H13*(1+L13),2)</f>
        <v>#REF!</v>
      </c>
      <c r="O13" s="35" t="e">
        <f t="shared" ref="O13:O14" si="10">ROUND(H13*(1+M13),2)</f>
        <v>#REF!</v>
      </c>
      <c r="P13" s="57">
        <f>IFERROR(VLOOKUP(B13,#REF!,2,FALSE),0)</f>
        <v>0</v>
      </c>
      <c r="Q13" s="58">
        <f>IFERROR(VLOOKUP(B13,#REF!,2,FALSE),0)</f>
        <v>0</v>
      </c>
      <c r="R13" s="54">
        <f t="shared" si="1"/>
        <v>0</v>
      </c>
      <c r="S13" s="67" t="e">
        <f t="shared" si="6"/>
        <v>#REF!</v>
      </c>
      <c r="T13" s="65" t="e">
        <f t="shared" si="2"/>
        <v>#REF!</v>
      </c>
      <c r="U13" s="64" t="e">
        <f t="shared" si="3"/>
        <v>#REF!</v>
      </c>
      <c r="V13" s="63" t="e">
        <f>VLOOKUP(B13,Hoja1!$B$5:$H$749,21,FALSE)</f>
        <v>#REF!</v>
      </c>
      <c r="W13" s="63" t="e">
        <f t="shared" si="4"/>
        <v>#REF!</v>
      </c>
    </row>
    <row r="14" spans="1:23" x14ac:dyDescent="0.3">
      <c r="A14" s="4">
        <v>10</v>
      </c>
      <c r="B14" s="5" t="s">
        <v>27</v>
      </c>
      <c r="C14" s="5" t="s">
        <v>7</v>
      </c>
      <c r="D14" s="5" t="s">
        <v>28</v>
      </c>
      <c r="E14" s="5" t="s">
        <v>29</v>
      </c>
      <c r="F14" s="6" t="s">
        <v>30</v>
      </c>
      <c r="G14" s="15">
        <v>6255.5300000000007</v>
      </c>
      <c r="H14" s="15">
        <v>1951.1299999999999</v>
      </c>
      <c r="I14" s="23">
        <f t="shared" si="5"/>
        <v>-0.68810000000000004</v>
      </c>
      <c r="J14" s="22" t="s">
        <v>1543</v>
      </c>
      <c r="K14" s="30" t="str">
        <f t="shared" si="0"/>
        <v>X &lt; -40%B</v>
      </c>
      <c r="L14" s="24" t="e">
        <f>VLOOKUP(K14,#REF!,2,FALSE)</f>
        <v>#REF!</v>
      </c>
      <c r="M14" s="24" t="e">
        <f>VLOOKUP(K14,#REF!,3,FALSE)</f>
        <v>#REF!</v>
      </c>
      <c r="N14" s="34" t="e">
        <f t="shared" si="9"/>
        <v>#REF!</v>
      </c>
      <c r="O14" s="35" t="e">
        <f t="shared" si="10"/>
        <v>#REF!</v>
      </c>
      <c r="P14" s="57">
        <f>IFERROR(VLOOKUP(B14,#REF!,2,FALSE),0)</f>
        <v>0</v>
      </c>
      <c r="Q14" s="58">
        <f>IFERROR(VLOOKUP(B14,#REF!,2,FALSE),0)</f>
        <v>0</v>
      </c>
      <c r="R14" s="54">
        <f t="shared" si="1"/>
        <v>0</v>
      </c>
      <c r="S14" s="67" t="e">
        <f t="shared" si="6"/>
        <v>#REF!</v>
      </c>
      <c r="T14" s="65" t="e">
        <f t="shared" si="2"/>
        <v>#REF!</v>
      </c>
      <c r="U14" s="64" t="e">
        <f t="shared" si="3"/>
        <v>#REF!</v>
      </c>
      <c r="V14" s="63" t="e">
        <f>VLOOKUP(B14,Hoja1!$B$5:$H$749,21,FALSE)</f>
        <v>#REF!</v>
      </c>
      <c r="W14" s="63" t="e">
        <f t="shared" si="4"/>
        <v>#REF!</v>
      </c>
    </row>
    <row r="15" spans="1:23" x14ac:dyDescent="0.3">
      <c r="A15" s="4">
        <v>11</v>
      </c>
      <c r="B15" s="5" t="s">
        <v>31</v>
      </c>
      <c r="C15" s="5" t="s">
        <v>7</v>
      </c>
      <c r="D15" s="5" t="s">
        <v>28</v>
      </c>
      <c r="E15" s="5" t="s">
        <v>32</v>
      </c>
      <c r="F15" s="6" t="s">
        <v>12</v>
      </c>
      <c r="G15" s="15">
        <v>302.39999999999998</v>
      </c>
      <c r="H15" s="15">
        <v>21.8</v>
      </c>
      <c r="I15" s="23">
        <f t="shared" si="5"/>
        <v>-0.92789999999999995</v>
      </c>
      <c r="J15" s="22" t="s">
        <v>1543</v>
      </c>
      <c r="K15" s="31" t="str">
        <f t="shared" ref="K15:K16" si="11">IF(AND(H15&gt;0,(0.5*G15)&gt;H15),"Subgrupo 1.1",IF(AND((0.5*G15)&lt;H15,G15&gt;H15),"Subgrupo 1.2","Grupo 2 "))</f>
        <v>Subgrupo 1.1</v>
      </c>
      <c r="L15" s="28" t="s">
        <v>1555</v>
      </c>
      <c r="M15" s="28" t="s">
        <v>1556</v>
      </c>
      <c r="N15" s="36">
        <f>ROUND(IF(0.75*G15&lt;1.03*H15,0.75*G15,1.03*H15),2)</f>
        <v>22.45</v>
      </c>
      <c r="O15" s="37">
        <f>ROUND(IF(G15&lt;1.08*H15,G15,1.08*H15),2)</f>
        <v>23.54</v>
      </c>
      <c r="P15" s="59">
        <f>IFERROR(VLOOKUP(B15,#REF!,2,FALSE),0)</f>
        <v>0</v>
      </c>
      <c r="Q15" s="60">
        <f>IFERROR(VLOOKUP(B15,#REF!,2,FALSE),0)</f>
        <v>0</v>
      </c>
      <c r="R15" s="53">
        <f t="shared" si="1"/>
        <v>0</v>
      </c>
      <c r="S15" s="67">
        <f t="shared" si="6"/>
        <v>0</v>
      </c>
      <c r="T15" s="65">
        <f t="shared" si="2"/>
        <v>0</v>
      </c>
      <c r="U15" s="64">
        <f t="shared" si="3"/>
        <v>0</v>
      </c>
      <c r="V15" s="63" t="e">
        <f>VLOOKUP(B15,Hoja1!$B$5:$H$749,21,FALSE)</f>
        <v>#REF!</v>
      </c>
      <c r="W15" s="63" t="e">
        <f t="shared" si="4"/>
        <v>#REF!</v>
      </c>
    </row>
    <row r="16" spans="1:23" x14ac:dyDescent="0.3">
      <c r="A16" s="4">
        <v>12</v>
      </c>
      <c r="B16" s="5" t="s">
        <v>33</v>
      </c>
      <c r="C16" s="5" t="s">
        <v>7</v>
      </c>
      <c r="D16" s="5" t="s">
        <v>28</v>
      </c>
      <c r="E16" s="5" t="s">
        <v>34</v>
      </c>
      <c r="F16" s="6" t="s">
        <v>12</v>
      </c>
      <c r="G16" s="15">
        <v>115660.37999999999</v>
      </c>
      <c r="H16" s="15">
        <v>79125.420000000013</v>
      </c>
      <c r="I16" s="23">
        <f t="shared" si="5"/>
        <v>-0.31590000000000001</v>
      </c>
      <c r="J16" s="22" t="s">
        <v>1544</v>
      </c>
      <c r="K16" s="31" t="str">
        <f t="shared" si="11"/>
        <v>Subgrupo 1.2</v>
      </c>
      <c r="L16" s="28" t="s">
        <v>1556</v>
      </c>
      <c r="M16" s="28" t="s">
        <v>1557</v>
      </c>
      <c r="N16" s="36">
        <f>ROUND(IF(G16&lt;1.08*H16,G16,1.08*H16),2)</f>
        <v>85455.45</v>
      </c>
      <c r="O16" s="37">
        <f>ROUND(IF(1.05*G16&lt;1.13*H16,1.05*G16,1.13*H16),2)</f>
        <v>89411.72</v>
      </c>
      <c r="P16" s="59">
        <f>IFERROR(VLOOKUP(B16,#REF!,2,FALSE),0)</f>
        <v>0</v>
      </c>
      <c r="Q16" s="60">
        <f>IFERROR(VLOOKUP(B16,#REF!,2,FALSE),0)</f>
        <v>0</v>
      </c>
      <c r="R16" s="53">
        <f t="shared" si="1"/>
        <v>0</v>
      </c>
      <c r="S16" s="67">
        <f t="shared" si="6"/>
        <v>0</v>
      </c>
      <c r="T16" s="65">
        <f t="shared" si="2"/>
        <v>0</v>
      </c>
      <c r="U16" s="64">
        <f t="shared" si="3"/>
        <v>0</v>
      </c>
      <c r="V16" s="63" t="e">
        <f>VLOOKUP(B16,Hoja1!$B$5:$H$749,21,FALSE)</f>
        <v>#REF!</v>
      </c>
      <c r="W16" s="63" t="e">
        <f t="shared" si="4"/>
        <v>#REF!</v>
      </c>
    </row>
    <row r="17" spans="1:23" x14ac:dyDescent="0.3">
      <c r="A17" s="4">
        <v>13</v>
      </c>
      <c r="B17" s="5" t="s">
        <v>35</v>
      </c>
      <c r="C17" s="5" t="s">
        <v>7</v>
      </c>
      <c r="D17" s="5" t="s">
        <v>28</v>
      </c>
      <c r="E17" s="5" t="s">
        <v>36</v>
      </c>
      <c r="F17" s="6" t="s">
        <v>12</v>
      </c>
      <c r="G17" s="15">
        <v>0</v>
      </c>
      <c r="H17" s="15">
        <v>0</v>
      </c>
      <c r="I17" s="23">
        <f t="shared" si="5"/>
        <v>0</v>
      </c>
      <c r="J17" s="22" t="s">
        <v>1548</v>
      </c>
      <c r="K17" s="31" t="s">
        <v>1559</v>
      </c>
      <c r="L17" s="22" t="str">
        <f>IFERROR(VLOOKUP(B17,#REF!,5,FALSE)," ")</f>
        <v xml:space="preserve"> </v>
      </c>
      <c r="M17" s="22" t="str">
        <f>IFERROR(VLOOKUP(B17,#REF!,6,FALSE)," ")</f>
        <v xml:space="preserve"> </v>
      </c>
      <c r="N17" s="34" t="str">
        <f>+L17</f>
        <v xml:space="preserve"> </v>
      </c>
      <c r="O17" s="35" t="str">
        <f>+M17</f>
        <v xml:space="preserve"> </v>
      </c>
      <c r="P17" s="59">
        <f>IFERROR(VLOOKUP(B17,#REF!,2,FALSE),0)</f>
        <v>0</v>
      </c>
      <c r="Q17" s="60">
        <f>IFERROR(VLOOKUP(B17,#REF!,2,FALSE),0)</f>
        <v>0</v>
      </c>
      <c r="R17" s="53">
        <f t="shared" si="1"/>
        <v>0</v>
      </c>
      <c r="S17" s="67">
        <f t="shared" si="6"/>
        <v>0</v>
      </c>
      <c r="T17" s="65">
        <f t="shared" si="2"/>
        <v>0</v>
      </c>
      <c r="U17" s="64">
        <f t="shared" si="3"/>
        <v>0</v>
      </c>
      <c r="V17" s="63" t="e">
        <f>VLOOKUP(B17,Hoja1!$B$5:$H$749,21,FALSE)</f>
        <v>#REF!</v>
      </c>
      <c r="W17" s="63" t="e">
        <f t="shared" si="4"/>
        <v>#REF!</v>
      </c>
    </row>
    <row r="18" spans="1:23" x14ac:dyDescent="0.3">
      <c r="A18" s="4">
        <v>14</v>
      </c>
      <c r="B18" s="5" t="s">
        <v>37</v>
      </c>
      <c r="C18" s="5" t="s">
        <v>7</v>
      </c>
      <c r="D18" s="5" t="s">
        <v>38</v>
      </c>
      <c r="E18" s="5" t="s">
        <v>39</v>
      </c>
      <c r="F18" s="6" t="s">
        <v>30</v>
      </c>
      <c r="G18" s="15">
        <v>108545.03000000001</v>
      </c>
      <c r="H18" s="15">
        <v>73894.399999999994</v>
      </c>
      <c r="I18" s="23">
        <f t="shared" si="5"/>
        <v>-0.31919999999999998</v>
      </c>
      <c r="J18" s="22" t="s">
        <v>1544</v>
      </c>
      <c r="K18" s="30" t="str">
        <f t="shared" si="0"/>
        <v>-40%≤ X &lt; -30%B</v>
      </c>
      <c r="L18" s="24" t="e">
        <f>VLOOKUP(K18,#REF!,2,FALSE)</f>
        <v>#REF!</v>
      </c>
      <c r="M18" s="24" t="e">
        <f>VLOOKUP(K18,#REF!,3,FALSE)</f>
        <v>#REF!</v>
      </c>
      <c r="N18" s="34" t="e">
        <f t="shared" ref="N18:N19" si="12">ROUND(H18*(1+L18),2)</f>
        <v>#REF!</v>
      </c>
      <c r="O18" s="35" t="e">
        <f t="shared" ref="O18:O19" si="13">ROUND(H18*(1+M18),2)</f>
        <v>#REF!</v>
      </c>
      <c r="P18" s="57">
        <f>IFERROR(VLOOKUP(B18,#REF!,2,FALSE),0)</f>
        <v>0</v>
      </c>
      <c r="Q18" s="58">
        <f>IFERROR(VLOOKUP(B18,#REF!,2,FALSE),0)</f>
        <v>0</v>
      </c>
      <c r="R18" s="54">
        <f t="shared" si="1"/>
        <v>0</v>
      </c>
      <c r="S18" s="67" t="e">
        <f t="shared" si="6"/>
        <v>#REF!</v>
      </c>
      <c r="T18" s="65" t="e">
        <f t="shared" si="2"/>
        <v>#REF!</v>
      </c>
      <c r="U18" s="64" t="e">
        <f t="shared" si="3"/>
        <v>#REF!</v>
      </c>
      <c r="V18" s="63" t="e">
        <f>VLOOKUP(B18,Hoja1!$B$5:$H$749,21,FALSE)</f>
        <v>#REF!</v>
      </c>
      <c r="W18" s="63" t="e">
        <f t="shared" si="4"/>
        <v>#REF!</v>
      </c>
    </row>
    <row r="19" spans="1:23" x14ac:dyDescent="0.3">
      <c r="A19" s="4">
        <v>15</v>
      </c>
      <c r="B19" s="5" t="s">
        <v>40</v>
      </c>
      <c r="C19" s="5" t="s">
        <v>7</v>
      </c>
      <c r="D19" s="5" t="s">
        <v>41</v>
      </c>
      <c r="E19" s="5" t="s">
        <v>42</v>
      </c>
      <c r="F19" s="6" t="s">
        <v>30</v>
      </c>
      <c r="G19" s="15">
        <v>78531.399999999994</v>
      </c>
      <c r="H19" s="15">
        <v>113516.67</v>
      </c>
      <c r="I19" s="23">
        <f t="shared" si="5"/>
        <v>0.44550000000000001</v>
      </c>
      <c r="J19" s="22" t="s">
        <v>1550</v>
      </c>
      <c r="K19" s="30" t="str">
        <f t="shared" si="0"/>
        <v>20%≤ XB</v>
      </c>
      <c r="L19" s="24" t="e">
        <f>VLOOKUP(K19,#REF!,2,FALSE)</f>
        <v>#REF!</v>
      </c>
      <c r="M19" s="24" t="e">
        <f>VLOOKUP(K19,#REF!,3,FALSE)</f>
        <v>#REF!</v>
      </c>
      <c r="N19" s="34" t="e">
        <f t="shared" si="12"/>
        <v>#REF!</v>
      </c>
      <c r="O19" s="35" t="e">
        <f t="shared" si="13"/>
        <v>#REF!</v>
      </c>
      <c r="P19" s="57">
        <f>IFERROR(VLOOKUP(B19,#REF!,2,FALSE),0)</f>
        <v>0</v>
      </c>
      <c r="Q19" s="58">
        <f>IFERROR(VLOOKUP(B19,#REF!,2,FALSE),0)</f>
        <v>0</v>
      </c>
      <c r="R19" s="54">
        <f t="shared" si="1"/>
        <v>0</v>
      </c>
      <c r="S19" s="67" t="e">
        <f t="shared" si="6"/>
        <v>#REF!</v>
      </c>
      <c r="T19" s="65" t="e">
        <f t="shared" si="2"/>
        <v>#REF!</v>
      </c>
      <c r="U19" s="64" t="e">
        <f t="shared" si="3"/>
        <v>#REF!</v>
      </c>
      <c r="V19" s="63" t="e">
        <f>VLOOKUP(B19,Hoja1!$B$5:$H$749,21,FALSE)</f>
        <v>#REF!</v>
      </c>
      <c r="W19" s="63" t="e">
        <f t="shared" si="4"/>
        <v>#REF!</v>
      </c>
    </row>
    <row r="20" spans="1:23" x14ac:dyDescent="0.3">
      <c r="A20" s="4">
        <v>16</v>
      </c>
      <c r="B20" s="5" t="s">
        <v>43</v>
      </c>
      <c r="C20" s="5" t="s">
        <v>7</v>
      </c>
      <c r="D20" s="5" t="s">
        <v>41</v>
      </c>
      <c r="E20" s="5" t="s">
        <v>44</v>
      </c>
      <c r="F20" s="6" t="s">
        <v>12</v>
      </c>
      <c r="G20" s="15">
        <v>0</v>
      </c>
      <c r="H20" s="15">
        <v>0</v>
      </c>
      <c r="I20" s="23">
        <f t="shared" si="5"/>
        <v>0</v>
      </c>
      <c r="J20" s="22" t="s">
        <v>1548</v>
      </c>
      <c r="K20" s="31" t="s">
        <v>1559</v>
      </c>
      <c r="L20" s="22" t="str">
        <f>IFERROR(VLOOKUP(B20,#REF!,5,FALSE)," ")</f>
        <v xml:space="preserve"> </v>
      </c>
      <c r="M20" s="22" t="str">
        <f>IFERROR(VLOOKUP(B20,#REF!,6,FALSE)," ")</f>
        <v xml:space="preserve"> </v>
      </c>
      <c r="N20" s="34" t="str">
        <f t="shared" ref="N20:N21" si="14">+L20</f>
        <v xml:space="preserve"> </v>
      </c>
      <c r="O20" s="35" t="str">
        <f t="shared" ref="O20:O21" si="15">+M20</f>
        <v xml:space="preserve"> </v>
      </c>
      <c r="P20" s="59">
        <f>IFERROR(VLOOKUP(B20,#REF!,2,FALSE),0)</f>
        <v>0</v>
      </c>
      <c r="Q20" s="60">
        <f>IFERROR(VLOOKUP(B20,#REF!,2,FALSE),0)</f>
        <v>0</v>
      </c>
      <c r="R20" s="53">
        <f t="shared" si="1"/>
        <v>0</v>
      </c>
      <c r="S20" s="67">
        <f t="shared" si="6"/>
        <v>0</v>
      </c>
      <c r="T20" s="65">
        <f t="shared" si="2"/>
        <v>0</v>
      </c>
      <c r="U20" s="64">
        <f t="shared" si="3"/>
        <v>0</v>
      </c>
      <c r="V20" s="63" t="e">
        <f>VLOOKUP(B20,Hoja1!$B$5:$H$749,21,FALSE)</f>
        <v>#REF!</v>
      </c>
      <c r="W20" s="63" t="e">
        <f t="shared" si="4"/>
        <v>#REF!</v>
      </c>
    </row>
    <row r="21" spans="1:23" x14ac:dyDescent="0.3">
      <c r="A21" s="4">
        <v>17</v>
      </c>
      <c r="B21" s="5" t="s">
        <v>45</v>
      </c>
      <c r="C21" s="5" t="s">
        <v>7</v>
      </c>
      <c r="D21" s="5" t="s">
        <v>41</v>
      </c>
      <c r="E21" s="5" t="s">
        <v>46</v>
      </c>
      <c r="F21" s="6" t="s">
        <v>12</v>
      </c>
      <c r="G21" s="15">
        <v>0</v>
      </c>
      <c r="H21" s="15">
        <v>0</v>
      </c>
      <c r="I21" s="23">
        <f t="shared" si="5"/>
        <v>0</v>
      </c>
      <c r="J21" s="22" t="s">
        <v>1548</v>
      </c>
      <c r="K21" s="31" t="s">
        <v>1559</v>
      </c>
      <c r="L21" s="22" t="str">
        <f>IFERROR(VLOOKUP(B21,#REF!,5,FALSE)," ")</f>
        <v xml:space="preserve"> </v>
      </c>
      <c r="M21" s="22" t="str">
        <f>IFERROR(VLOOKUP(B21,#REF!,6,FALSE)," ")</f>
        <v xml:space="preserve"> </v>
      </c>
      <c r="N21" s="34" t="str">
        <f t="shared" si="14"/>
        <v xml:space="preserve"> </v>
      </c>
      <c r="O21" s="35" t="str">
        <f t="shared" si="15"/>
        <v xml:space="preserve"> </v>
      </c>
      <c r="P21" s="59">
        <f>IFERROR(VLOOKUP(B21,#REF!,2,FALSE),0)</f>
        <v>0</v>
      </c>
      <c r="Q21" s="60">
        <f>IFERROR(VLOOKUP(B21,#REF!,2,FALSE),0)</f>
        <v>0</v>
      </c>
      <c r="R21" s="53">
        <f t="shared" si="1"/>
        <v>0</v>
      </c>
      <c r="S21" s="67">
        <f t="shared" si="6"/>
        <v>0</v>
      </c>
      <c r="T21" s="65">
        <f t="shared" si="2"/>
        <v>0</v>
      </c>
      <c r="U21" s="64">
        <f t="shared" si="3"/>
        <v>0</v>
      </c>
      <c r="V21" s="63" t="e">
        <f>VLOOKUP(B21,Hoja1!$B$5:$H$749,21,FALSE)</f>
        <v>#REF!</v>
      </c>
      <c r="W21" s="63" t="e">
        <f t="shared" si="4"/>
        <v>#REF!</v>
      </c>
    </row>
    <row r="22" spans="1:23" x14ac:dyDescent="0.3">
      <c r="A22" s="4">
        <v>18</v>
      </c>
      <c r="B22" s="5" t="s">
        <v>47</v>
      </c>
      <c r="C22" s="5" t="s">
        <v>7</v>
      </c>
      <c r="D22" s="5" t="s">
        <v>48</v>
      </c>
      <c r="E22" s="5" t="s">
        <v>49</v>
      </c>
      <c r="F22" s="6" t="s">
        <v>30</v>
      </c>
      <c r="G22" s="15">
        <v>67137.820000000007</v>
      </c>
      <c r="H22" s="15">
        <v>59927.25</v>
      </c>
      <c r="I22" s="23">
        <f t="shared" si="5"/>
        <v>-0.1074</v>
      </c>
      <c r="J22" s="22" t="s">
        <v>1546</v>
      </c>
      <c r="K22" s="30" t="str">
        <f t="shared" si="0"/>
        <v>-20%≤ X &lt; -10%B</v>
      </c>
      <c r="L22" s="24" t="e">
        <f>VLOOKUP(K22,#REF!,2,FALSE)</f>
        <v>#REF!</v>
      </c>
      <c r="M22" s="24" t="e">
        <f>VLOOKUP(K22,#REF!,3,FALSE)</f>
        <v>#REF!</v>
      </c>
      <c r="N22" s="34" t="e">
        <f>ROUND(H22*(1+L22),2)</f>
        <v>#REF!</v>
      </c>
      <c r="O22" s="35" t="e">
        <f>ROUND(H22*(1+M22),2)</f>
        <v>#REF!</v>
      </c>
      <c r="P22" s="57">
        <f>IFERROR(VLOOKUP(B22,#REF!,2,FALSE),0)</f>
        <v>0</v>
      </c>
      <c r="Q22" s="58">
        <f>IFERROR(VLOOKUP(B22,#REF!,2,FALSE),0)</f>
        <v>0</v>
      </c>
      <c r="R22" s="54">
        <f t="shared" si="1"/>
        <v>0</v>
      </c>
      <c r="S22" s="67" t="e">
        <f t="shared" si="6"/>
        <v>#REF!</v>
      </c>
      <c r="T22" s="65" t="e">
        <f t="shared" si="2"/>
        <v>#REF!</v>
      </c>
      <c r="U22" s="64" t="e">
        <f t="shared" si="3"/>
        <v>#REF!</v>
      </c>
      <c r="V22" s="63" t="e">
        <f>VLOOKUP(B22,Hoja1!$B$5:$H$749,21,FALSE)</f>
        <v>#REF!</v>
      </c>
      <c r="W22" s="63" t="e">
        <f t="shared" si="4"/>
        <v>#REF!</v>
      </c>
    </row>
    <row r="23" spans="1:23" x14ac:dyDescent="0.3">
      <c r="A23" s="4">
        <v>19</v>
      </c>
      <c r="B23" s="5" t="s">
        <v>50</v>
      </c>
      <c r="C23" s="5" t="s">
        <v>7</v>
      </c>
      <c r="D23" s="5" t="s">
        <v>48</v>
      </c>
      <c r="E23" s="5" t="s">
        <v>51</v>
      </c>
      <c r="F23" s="6" t="s">
        <v>12</v>
      </c>
      <c r="G23" s="15">
        <v>0</v>
      </c>
      <c r="H23" s="15">
        <v>0</v>
      </c>
      <c r="I23" s="23">
        <f t="shared" si="5"/>
        <v>0</v>
      </c>
      <c r="J23" s="22" t="s">
        <v>1548</v>
      </c>
      <c r="K23" s="31" t="s">
        <v>1559</v>
      </c>
      <c r="L23" s="22" t="str">
        <f>IFERROR(VLOOKUP(B23,#REF!,5,FALSE)," ")</f>
        <v xml:space="preserve"> </v>
      </c>
      <c r="M23" s="22" t="str">
        <f>IFERROR(VLOOKUP(B23,#REF!,6,FALSE)," ")</f>
        <v xml:space="preserve"> </v>
      </c>
      <c r="N23" s="34" t="str">
        <f>+L23</f>
        <v xml:space="preserve"> </v>
      </c>
      <c r="O23" s="35" t="str">
        <f>+M23</f>
        <v xml:space="preserve"> </v>
      </c>
      <c r="P23" s="59">
        <f>IFERROR(VLOOKUP(B23,#REF!,2,FALSE),0)</f>
        <v>0</v>
      </c>
      <c r="Q23" s="60">
        <f>IFERROR(VLOOKUP(B23,#REF!,2,FALSE),0)</f>
        <v>0</v>
      </c>
      <c r="R23" s="53">
        <f t="shared" si="1"/>
        <v>0</v>
      </c>
      <c r="S23" s="67">
        <f t="shared" si="6"/>
        <v>0</v>
      </c>
      <c r="T23" s="65">
        <f t="shared" si="2"/>
        <v>0</v>
      </c>
      <c r="U23" s="64">
        <f t="shared" si="3"/>
        <v>0</v>
      </c>
      <c r="V23" s="63" t="e">
        <f>VLOOKUP(B23,Hoja1!$B$5:$H$749,21,FALSE)</f>
        <v>#REF!</v>
      </c>
      <c r="W23" s="63" t="e">
        <f t="shared" si="4"/>
        <v>#REF!</v>
      </c>
    </row>
    <row r="24" spans="1:23" x14ac:dyDescent="0.3">
      <c r="A24" s="4">
        <v>20</v>
      </c>
      <c r="B24" s="5" t="s">
        <v>52</v>
      </c>
      <c r="C24" s="5" t="s">
        <v>7</v>
      </c>
      <c r="D24" s="5" t="s">
        <v>53</v>
      </c>
      <c r="E24" s="5" t="s">
        <v>54</v>
      </c>
      <c r="F24" s="6" t="s">
        <v>9</v>
      </c>
      <c r="G24" s="15">
        <v>1289197.0599999998</v>
      </c>
      <c r="H24" s="15">
        <v>1146758.28</v>
      </c>
      <c r="I24" s="23">
        <f t="shared" si="5"/>
        <v>-0.1105</v>
      </c>
      <c r="J24" s="22" t="s">
        <v>1546</v>
      </c>
      <c r="K24" s="30" t="str">
        <f t="shared" si="0"/>
        <v>-20%≤ X &lt; -10%A</v>
      </c>
      <c r="L24" s="24" t="e">
        <f>VLOOKUP(K24,#REF!,2,FALSE)</f>
        <v>#REF!</v>
      </c>
      <c r="M24" s="24" t="e">
        <f>VLOOKUP(K24,#REF!,3,FALSE)</f>
        <v>#REF!</v>
      </c>
      <c r="N24" s="34" t="e">
        <f t="shared" ref="N24:N30" si="16">ROUND(H24*(1+L24),2)</f>
        <v>#REF!</v>
      </c>
      <c r="O24" s="35" t="e">
        <f t="shared" ref="O24:O30" si="17">ROUND(H24*(1+M24),2)</f>
        <v>#REF!</v>
      </c>
      <c r="P24" s="57">
        <f>IFERROR(VLOOKUP(B24,#REF!,2,FALSE),0)</f>
        <v>0</v>
      </c>
      <c r="Q24" s="58">
        <f>IFERROR(VLOOKUP(B24,#REF!,2,FALSE),0)</f>
        <v>0</v>
      </c>
      <c r="R24" s="54">
        <f t="shared" si="1"/>
        <v>0</v>
      </c>
      <c r="S24" s="67" t="e">
        <f t="shared" si="6"/>
        <v>#REF!</v>
      </c>
      <c r="T24" s="65" t="e">
        <f t="shared" si="2"/>
        <v>#REF!</v>
      </c>
      <c r="U24" s="64" t="e">
        <f t="shared" si="3"/>
        <v>#REF!</v>
      </c>
      <c r="V24" s="63" t="e">
        <f>VLOOKUP(B24,Hoja1!$B$5:$H$749,21,FALSE)</f>
        <v>#REF!</v>
      </c>
      <c r="W24" s="63" t="e">
        <f t="shared" si="4"/>
        <v>#REF!</v>
      </c>
    </row>
    <row r="25" spans="1:23" x14ac:dyDescent="0.3">
      <c r="A25" s="4">
        <v>21</v>
      </c>
      <c r="B25" s="5" t="s">
        <v>55</v>
      </c>
      <c r="C25" s="5" t="s">
        <v>56</v>
      </c>
      <c r="D25" s="5" t="s">
        <v>57</v>
      </c>
      <c r="E25" s="5" t="s">
        <v>57</v>
      </c>
      <c r="F25" s="6" t="s">
        <v>9</v>
      </c>
      <c r="G25" s="15">
        <v>5353930.66</v>
      </c>
      <c r="H25" s="15">
        <v>3670084.0999999996</v>
      </c>
      <c r="I25" s="23">
        <f t="shared" si="5"/>
        <v>-0.3145</v>
      </c>
      <c r="J25" s="22" t="s">
        <v>1544</v>
      </c>
      <c r="K25" s="30" t="str">
        <f t="shared" si="0"/>
        <v>-40%≤ X &lt; -30%A</v>
      </c>
      <c r="L25" s="24" t="e">
        <f>VLOOKUP(K25,#REF!,2,FALSE)</f>
        <v>#REF!</v>
      </c>
      <c r="M25" s="24" t="e">
        <f>VLOOKUP(K25,#REF!,3,FALSE)</f>
        <v>#REF!</v>
      </c>
      <c r="N25" s="34" t="e">
        <f t="shared" si="16"/>
        <v>#REF!</v>
      </c>
      <c r="O25" s="35" t="e">
        <f t="shared" si="17"/>
        <v>#REF!</v>
      </c>
      <c r="P25" s="57">
        <f>IFERROR(VLOOKUP(B25,#REF!,2,FALSE),0)</f>
        <v>0</v>
      </c>
      <c r="Q25" s="58">
        <f>IFERROR(VLOOKUP(B25,#REF!,2,FALSE),0)</f>
        <v>0</v>
      </c>
      <c r="R25" s="54">
        <f t="shared" si="1"/>
        <v>0</v>
      </c>
      <c r="S25" s="67" t="e">
        <f t="shared" si="6"/>
        <v>#REF!</v>
      </c>
      <c r="T25" s="65" t="e">
        <f t="shared" si="2"/>
        <v>#REF!</v>
      </c>
      <c r="U25" s="64" t="e">
        <f t="shared" si="3"/>
        <v>#REF!</v>
      </c>
      <c r="V25" s="63" t="e">
        <f>VLOOKUP(B25,Hoja1!$B$5:$H$749,21,FALSE)</f>
        <v>#REF!</v>
      </c>
      <c r="W25" s="63" t="e">
        <f t="shared" si="4"/>
        <v>#REF!</v>
      </c>
    </row>
    <row r="26" spans="1:23" x14ac:dyDescent="0.3">
      <c r="A26" s="4">
        <v>22</v>
      </c>
      <c r="B26" s="5" t="s">
        <v>58</v>
      </c>
      <c r="C26" s="5" t="s">
        <v>56</v>
      </c>
      <c r="D26" s="5" t="s">
        <v>57</v>
      </c>
      <c r="E26" s="5" t="s">
        <v>59</v>
      </c>
      <c r="F26" s="6" t="s">
        <v>60</v>
      </c>
      <c r="G26" s="15">
        <v>5162069.1000000006</v>
      </c>
      <c r="H26" s="15">
        <v>3090724.77</v>
      </c>
      <c r="I26" s="23">
        <f t="shared" si="5"/>
        <v>-0.40129999999999999</v>
      </c>
      <c r="J26" s="22" t="s">
        <v>1543</v>
      </c>
      <c r="K26" s="30" t="str">
        <f t="shared" si="0"/>
        <v>X &lt; -40%D</v>
      </c>
      <c r="L26" s="24" t="e">
        <f>VLOOKUP(K26,#REF!,2,FALSE)</f>
        <v>#REF!</v>
      </c>
      <c r="M26" s="24" t="e">
        <f>VLOOKUP(K26,#REF!,3,FALSE)</f>
        <v>#REF!</v>
      </c>
      <c r="N26" s="34" t="e">
        <f t="shared" si="16"/>
        <v>#REF!</v>
      </c>
      <c r="O26" s="35" t="e">
        <f t="shared" si="17"/>
        <v>#REF!</v>
      </c>
      <c r="P26" s="57">
        <f>IFERROR(VLOOKUP(B26,#REF!,2,FALSE),0)</f>
        <v>0</v>
      </c>
      <c r="Q26" s="58">
        <f>IFERROR(VLOOKUP(B26,#REF!,2,FALSE),0)</f>
        <v>0</v>
      </c>
      <c r="R26" s="54">
        <f t="shared" si="1"/>
        <v>0</v>
      </c>
      <c r="S26" s="67" t="e">
        <f t="shared" si="6"/>
        <v>#REF!</v>
      </c>
      <c r="T26" s="65" t="e">
        <f t="shared" si="2"/>
        <v>#REF!</v>
      </c>
      <c r="U26" s="64" t="e">
        <f t="shared" si="3"/>
        <v>#REF!</v>
      </c>
      <c r="V26" s="63" t="e">
        <f>VLOOKUP(B26,Hoja1!$B$5:$H$749,21,FALSE)</f>
        <v>#REF!</v>
      </c>
      <c r="W26" s="63" t="e">
        <f t="shared" si="4"/>
        <v>#REF!</v>
      </c>
    </row>
    <row r="27" spans="1:23" x14ac:dyDescent="0.3">
      <c r="A27" s="4">
        <v>23</v>
      </c>
      <c r="B27" s="5" t="s">
        <v>61</v>
      </c>
      <c r="C27" s="5" t="s">
        <v>56</v>
      </c>
      <c r="D27" s="5" t="s">
        <v>62</v>
      </c>
      <c r="E27" s="5" t="s">
        <v>62</v>
      </c>
      <c r="F27" s="6" t="s">
        <v>30</v>
      </c>
      <c r="G27" s="15">
        <v>53050.3</v>
      </c>
      <c r="H27" s="15">
        <v>59809.799999999988</v>
      </c>
      <c r="I27" s="23">
        <f t="shared" si="5"/>
        <v>0.12740000000000001</v>
      </c>
      <c r="J27" s="22" t="s">
        <v>1549</v>
      </c>
      <c r="K27" s="30" t="str">
        <f t="shared" si="0"/>
        <v>10%≤ X &lt; 20%B</v>
      </c>
      <c r="L27" s="24" t="e">
        <f>VLOOKUP(K27,#REF!,2,FALSE)</f>
        <v>#REF!</v>
      </c>
      <c r="M27" s="24" t="e">
        <f>VLOOKUP(K27,#REF!,3,FALSE)</f>
        <v>#REF!</v>
      </c>
      <c r="N27" s="34" t="e">
        <f t="shared" si="16"/>
        <v>#REF!</v>
      </c>
      <c r="O27" s="35" t="e">
        <f t="shared" si="17"/>
        <v>#REF!</v>
      </c>
      <c r="P27" s="57">
        <f>IFERROR(VLOOKUP(B27,#REF!,2,FALSE),0)</f>
        <v>0</v>
      </c>
      <c r="Q27" s="58">
        <f>IFERROR(VLOOKUP(B27,#REF!,2,FALSE),0)</f>
        <v>0</v>
      </c>
      <c r="R27" s="54">
        <f t="shared" si="1"/>
        <v>0</v>
      </c>
      <c r="S27" s="67" t="e">
        <f t="shared" si="6"/>
        <v>#REF!</v>
      </c>
      <c r="T27" s="65" t="e">
        <f t="shared" si="2"/>
        <v>#REF!</v>
      </c>
      <c r="U27" s="64" t="e">
        <f t="shared" si="3"/>
        <v>#REF!</v>
      </c>
      <c r="V27" s="63" t="e">
        <f>VLOOKUP(B27,Hoja1!$B$5:$H$749,21,FALSE)</f>
        <v>#REF!</v>
      </c>
      <c r="W27" s="63" t="e">
        <f t="shared" si="4"/>
        <v>#REF!</v>
      </c>
    </row>
    <row r="28" spans="1:23" x14ac:dyDescent="0.3">
      <c r="A28" s="4">
        <v>24</v>
      </c>
      <c r="B28" s="5" t="s">
        <v>63</v>
      </c>
      <c r="C28" s="5" t="s">
        <v>56</v>
      </c>
      <c r="D28" s="5" t="s">
        <v>64</v>
      </c>
      <c r="E28" s="5" t="s">
        <v>65</v>
      </c>
      <c r="F28" s="6" t="s">
        <v>30</v>
      </c>
      <c r="G28" s="15">
        <v>6740.6600000000008</v>
      </c>
      <c r="H28" s="15">
        <v>2643.6</v>
      </c>
      <c r="I28" s="23">
        <f t="shared" si="5"/>
        <v>-0.60780000000000001</v>
      </c>
      <c r="J28" s="22" t="s">
        <v>1543</v>
      </c>
      <c r="K28" s="30" t="str">
        <f t="shared" si="0"/>
        <v>X &lt; -40%B</v>
      </c>
      <c r="L28" s="24" t="e">
        <f>VLOOKUP(K28,#REF!,2,FALSE)</f>
        <v>#REF!</v>
      </c>
      <c r="M28" s="24" t="e">
        <f>VLOOKUP(K28,#REF!,3,FALSE)</f>
        <v>#REF!</v>
      </c>
      <c r="N28" s="34" t="e">
        <f t="shared" si="16"/>
        <v>#REF!</v>
      </c>
      <c r="O28" s="35" t="e">
        <f t="shared" si="17"/>
        <v>#REF!</v>
      </c>
      <c r="P28" s="57">
        <f>IFERROR(VLOOKUP(B28,#REF!,2,FALSE),0)</f>
        <v>0</v>
      </c>
      <c r="Q28" s="58">
        <f>IFERROR(VLOOKUP(B28,#REF!,2,FALSE),0)</f>
        <v>0</v>
      </c>
      <c r="R28" s="54">
        <f t="shared" si="1"/>
        <v>0</v>
      </c>
      <c r="S28" s="67" t="e">
        <f t="shared" si="6"/>
        <v>#REF!</v>
      </c>
      <c r="T28" s="65" t="e">
        <f t="shared" si="2"/>
        <v>#REF!</v>
      </c>
      <c r="U28" s="64" t="e">
        <f t="shared" si="3"/>
        <v>#REF!</v>
      </c>
      <c r="V28" s="63" t="e">
        <f>VLOOKUP(B28,Hoja1!$B$5:$H$749,21,FALSE)</f>
        <v>#REF!</v>
      </c>
      <c r="W28" s="63" t="e">
        <f t="shared" si="4"/>
        <v>#REF!</v>
      </c>
    </row>
    <row r="29" spans="1:23" x14ac:dyDescent="0.3">
      <c r="A29" s="4">
        <v>25</v>
      </c>
      <c r="B29" s="5" t="s">
        <v>66</v>
      </c>
      <c r="C29" s="5" t="s">
        <v>56</v>
      </c>
      <c r="D29" s="5" t="s">
        <v>67</v>
      </c>
      <c r="E29" s="5" t="s">
        <v>68</v>
      </c>
      <c r="F29" s="6" t="s">
        <v>30</v>
      </c>
      <c r="G29" s="15">
        <v>43815.549999999996</v>
      </c>
      <c r="H29" s="15">
        <v>7393.8</v>
      </c>
      <c r="I29" s="23">
        <f t="shared" si="5"/>
        <v>-0.83130000000000004</v>
      </c>
      <c r="J29" s="22" t="s">
        <v>1543</v>
      </c>
      <c r="K29" s="30" t="str">
        <f t="shared" si="0"/>
        <v>X &lt; -40%B</v>
      </c>
      <c r="L29" s="24" t="e">
        <f>VLOOKUP(K29,#REF!,2,FALSE)</f>
        <v>#REF!</v>
      </c>
      <c r="M29" s="24" t="e">
        <f>VLOOKUP(K29,#REF!,3,FALSE)</f>
        <v>#REF!</v>
      </c>
      <c r="N29" s="34" t="e">
        <f t="shared" si="16"/>
        <v>#REF!</v>
      </c>
      <c r="O29" s="35" t="e">
        <f t="shared" si="17"/>
        <v>#REF!</v>
      </c>
      <c r="P29" s="57">
        <f>IFERROR(VLOOKUP(B29,#REF!,2,FALSE),0)</f>
        <v>0</v>
      </c>
      <c r="Q29" s="58">
        <f>IFERROR(VLOOKUP(B29,#REF!,2,FALSE),0)</f>
        <v>0</v>
      </c>
      <c r="R29" s="54">
        <f t="shared" si="1"/>
        <v>0</v>
      </c>
      <c r="S29" s="67" t="e">
        <f t="shared" si="6"/>
        <v>#REF!</v>
      </c>
      <c r="T29" s="65" t="e">
        <f t="shared" si="2"/>
        <v>#REF!</v>
      </c>
      <c r="U29" s="64" t="e">
        <f t="shared" si="3"/>
        <v>#REF!</v>
      </c>
      <c r="V29" s="63" t="e">
        <f>VLOOKUP(B29,Hoja1!$B$5:$H$749,21,FALSE)</f>
        <v>#REF!</v>
      </c>
      <c r="W29" s="63" t="e">
        <f t="shared" si="4"/>
        <v>#REF!</v>
      </c>
    </row>
    <row r="30" spans="1:23" x14ac:dyDescent="0.3">
      <c r="A30" s="4">
        <v>26</v>
      </c>
      <c r="B30" s="5" t="s">
        <v>69</v>
      </c>
      <c r="C30" s="5" t="s">
        <v>56</v>
      </c>
      <c r="D30" s="5" t="s">
        <v>70</v>
      </c>
      <c r="E30" s="5" t="s">
        <v>71</v>
      </c>
      <c r="F30" s="6" t="s">
        <v>30</v>
      </c>
      <c r="G30" s="15">
        <v>155153.00000000003</v>
      </c>
      <c r="H30" s="15">
        <v>81320.899999999994</v>
      </c>
      <c r="I30" s="23">
        <f t="shared" si="5"/>
        <v>-0.47589999999999999</v>
      </c>
      <c r="J30" s="22" t="s">
        <v>1543</v>
      </c>
      <c r="K30" s="30" t="str">
        <f t="shared" si="0"/>
        <v>X &lt; -40%B</v>
      </c>
      <c r="L30" s="24" t="e">
        <f>VLOOKUP(K30,#REF!,2,FALSE)</f>
        <v>#REF!</v>
      </c>
      <c r="M30" s="24" t="e">
        <f>VLOOKUP(K30,#REF!,3,FALSE)</f>
        <v>#REF!</v>
      </c>
      <c r="N30" s="34" t="e">
        <f t="shared" si="16"/>
        <v>#REF!</v>
      </c>
      <c r="O30" s="35" t="e">
        <f t="shared" si="17"/>
        <v>#REF!</v>
      </c>
      <c r="P30" s="57">
        <f>IFERROR(VLOOKUP(B30,#REF!,2,FALSE),0)</f>
        <v>0</v>
      </c>
      <c r="Q30" s="58">
        <f>IFERROR(VLOOKUP(B30,#REF!,2,FALSE),0)</f>
        <v>0</v>
      </c>
      <c r="R30" s="54">
        <f t="shared" si="1"/>
        <v>0</v>
      </c>
      <c r="S30" s="67" t="e">
        <f t="shared" si="6"/>
        <v>#REF!</v>
      </c>
      <c r="T30" s="65" t="e">
        <f t="shared" si="2"/>
        <v>#REF!</v>
      </c>
      <c r="U30" s="64" t="e">
        <f t="shared" si="3"/>
        <v>#REF!</v>
      </c>
      <c r="V30" s="63" t="e">
        <f>VLOOKUP(B30,Hoja1!$B$5:$H$749,21,FALSE)</f>
        <v>#REF!</v>
      </c>
      <c r="W30" s="63" t="e">
        <f t="shared" si="4"/>
        <v>#REF!</v>
      </c>
    </row>
    <row r="31" spans="1:23" x14ac:dyDescent="0.3">
      <c r="A31" s="4">
        <v>27</v>
      </c>
      <c r="B31" s="5" t="s">
        <v>72</v>
      </c>
      <c r="C31" s="5" t="s">
        <v>56</v>
      </c>
      <c r="D31" s="5" t="s">
        <v>70</v>
      </c>
      <c r="E31" s="5" t="s">
        <v>73</v>
      </c>
      <c r="F31" s="6" t="s">
        <v>12</v>
      </c>
      <c r="G31" s="15">
        <v>0</v>
      </c>
      <c r="H31" s="15">
        <v>0</v>
      </c>
      <c r="I31" s="23">
        <f t="shared" si="5"/>
        <v>0</v>
      </c>
      <c r="J31" s="22" t="s">
        <v>1548</v>
      </c>
      <c r="K31" s="31" t="s">
        <v>1559</v>
      </c>
      <c r="L31" s="22" t="str">
        <f>IFERROR(VLOOKUP(B31,#REF!,5,FALSE)," ")</f>
        <v xml:space="preserve"> </v>
      </c>
      <c r="M31" s="22" t="str">
        <f>IFERROR(VLOOKUP(B31,#REF!,6,FALSE)," ")</f>
        <v xml:space="preserve"> </v>
      </c>
      <c r="N31" s="34" t="str">
        <f t="shared" ref="N31:N32" si="18">+L31</f>
        <v xml:space="preserve"> </v>
      </c>
      <c r="O31" s="35" t="str">
        <f t="shared" ref="O31:O32" si="19">+M31</f>
        <v xml:space="preserve"> </v>
      </c>
      <c r="P31" s="59">
        <f>IFERROR(VLOOKUP(B31,#REF!,2,FALSE),0)</f>
        <v>0</v>
      </c>
      <c r="Q31" s="60">
        <f>IFERROR(VLOOKUP(B31,#REF!,2,FALSE),0)</f>
        <v>0</v>
      </c>
      <c r="R31" s="53">
        <f t="shared" si="1"/>
        <v>0</v>
      </c>
      <c r="S31" s="67">
        <f t="shared" si="6"/>
        <v>0</v>
      </c>
      <c r="T31" s="65">
        <f t="shared" si="2"/>
        <v>0</v>
      </c>
      <c r="U31" s="64">
        <f t="shared" si="3"/>
        <v>0</v>
      </c>
      <c r="V31" s="63" t="e">
        <f>VLOOKUP(B31,Hoja1!$B$5:$H$749,21,FALSE)</f>
        <v>#REF!</v>
      </c>
      <c r="W31" s="63" t="e">
        <f t="shared" si="4"/>
        <v>#REF!</v>
      </c>
    </row>
    <row r="32" spans="1:23" x14ac:dyDescent="0.3">
      <c r="A32" s="4">
        <v>28</v>
      </c>
      <c r="B32" s="5" t="s">
        <v>74</v>
      </c>
      <c r="C32" s="5" t="s">
        <v>56</v>
      </c>
      <c r="D32" s="5" t="s">
        <v>70</v>
      </c>
      <c r="E32" s="5" t="s">
        <v>75</v>
      </c>
      <c r="F32" s="6" t="s">
        <v>12</v>
      </c>
      <c r="G32" s="15">
        <v>0</v>
      </c>
      <c r="H32" s="15">
        <v>0</v>
      </c>
      <c r="I32" s="23">
        <f t="shared" si="5"/>
        <v>0</v>
      </c>
      <c r="J32" s="22" t="s">
        <v>1548</v>
      </c>
      <c r="K32" s="31" t="s">
        <v>1559</v>
      </c>
      <c r="L32" s="22" t="str">
        <f>IFERROR(VLOOKUP(B32,#REF!,5,FALSE)," ")</f>
        <v xml:space="preserve"> </v>
      </c>
      <c r="M32" s="22" t="str">
        <f>IFERROR(VLOOKUP(B32,#REF!,6,FALSE)," ")</f>
        <v xml:space="preserve"> </v>
      </c>
      <c r="N32" s="34" t="str">
        <f t="shared" si="18"/>
        <v xml:space="preserve"> </v>
      </c>
      <c r="O32" s="35" t="str">
        <f t="shared" si="19"/>
        <v xml:space="preserve"> </v>
      </c>
      <c r="P32" s="59">
        <f>IFERROR(VLOOKUP(B32,#REF!,2,FALSE),0)</f>
        <v>0</v>
      </c>
      <c r="Q32" s="60">
        <f>IFERROR(VLOOKUP(B32,#REF!,2,FALSE),0)</f>
        <v>0</v>
      </c>
      <c r="R32" s="53">
        <f t="shared" si="1"/>
        <v>0</v>
      </c>
      <c r="S32" s="67">
        <f t="shared" si="6"/>
        <v>0</v>
      </c>
      <c r="T32" s="65">
        <f t="shared" si="2"/>
        <v>0</v>
      </c>
      <c r="U32" s="64">
        <f t="shared" si="3"/>
        <v>0</v>
      </c>
      <c r="V32" s="63" t="e">
        <f>VLOOKUP(B32,Hoja1!$B$5:$H$749,21,FALSE)</f>
        <v>#REF!</v>
      </c>
      <c r="W32" s="63" t="e">
        <f t="shared" si="4"/>
        <v>#REF!</v>
      </c>
    </row>
    <row r="33" spans="1:23" x14ac:dyDescent="0.3">
      <c r="A33" s="4">
        <v>29</v>
      </c>
      <c r="B33" s="5" t="s">
        <v>76</v>
      </c>
      <c r="C33" s="5" t="s">
        <v>56</v>
      </c>
      <c r="D33" s="5" t="s">
        <v>70</v>
      </c>
      <c r="E33" s="5" t="s">
        <v>77</v>
      </c>
      <c r="F33" s="6" t="s">
        <v>12</v>
      </c>
      <c r="G33" s="15">
        <v>4424.99</v>
      </c>
      <c r="H33" s="15">
        <v>4305</v>
      </c>
      <c r="I33" s="23">
        <f t="shared" si="5"/>
        <v>-2.7099999999999999E-2</v>
      </c>
      <c r="J33" s="22" t="s">
        <v>1547</v>
      </c>
      <c r="K33" s="31" t="str">
        <f t="shared" ref="K33:K34" si="20">IF(AND(H33&gt;0,(0.5*G33)&gt;H33),"Subgrupo 1.1",IF(AND((0.5*G33)&lt;H33,G33&gt;H33),"Subgrupo 1.2","Grupo 2 "))</f>
        <v>Subgrupo 1.2</v>
      </c>
      <c r="L33" s="28" t="s">
        <v>1556</v>
      </c>
      <c r="M33" s="28" t="s">
        <v>1557</v>
      </c>
      <c r="N33" s="36">
        <f>ROUND(IF(G33&lt;1.08*H33,G33,1.08*H33),2)</f>
        <v>4424.99</v>
      </c>
      <c r="O33" s="37">
        <f>ROUND(IF(1.05*G33&lt;1.13*H33,1.05*G33,1.13*H33),2)</f>
        <v>4646.24</v>
      </c>
      <c r="P33" s="59">
        <f>IFERROR(VLOOKUP(B33,#REF!,2,FALSE),0)</f>
        <v>0</v>
      </c>
      <c r="Q33" s="60">
        <f>IFERROR(VLOOKUP(B33,#REF!,2,FALSE),0)</f>
        <v>0</v>
      </c>
      <c r="R33" s="53">
        <f t="shared" si="1"/>
        <v>0</v>
      </c>
      <c r="S33" s="67">
        <f t="shared" si="6"/>
        <v>0</v>
      </c>
      <c r="T33" s="65">
        <f t="shared" si="2"/>
        <v>0</v>
      </c>
      <c r="U33" s="64">
        <f t="shared" si="3"/>
        <v>0</v>
      </c>
      <c r="V33" s="63" t="e">
        <f>VLOOKUP(B33,Hoja1!$B$5:$H$749,21,FALSE)</f>
        <v>#REF!</v>
      </c>
      <c r="W33" s="63" t="e">
        <f t="shared" si="4"/>
        <v>#REF!</v>
      </c>
    </row>
    <row r="34" spans="1:23" x14ac:dyDescent="0.3">
      <c r="A34" s="4">
        <v>30</v>
      </c>
      <c r="B34" s="5" t="s">
        <v>78</v>
      </c>
      <c r="C34" s="5" t="s">
        <v>56</v>
      </c>
      <c r="D34" s="5" t="s">
        <v>70</v>
      </c>
      <c r="E34" s="5" t="s">
        <v>79</v>
      </c>
      <c r="F34" s="6" t="s">
        <v>12</v>
      </c>
      <c r="G34" s="15">
        <v>72468.790000000008</v>
      </c>
      <c r="H34" s="15">
        <v>34312.639999999999</v>
      </c>
      <c r="I34" s="23">
        <f t="shared" si="5"/>
        <v>-0.52649999999999997</v>
      </c>
      <c r="J34" s="22" t="s">
        <v>1543</v>
      </c>
      <c r="K34" s="31" t="str">
        <f t="shared" si="20"/>
        <v>Subgrupo 1.1</v>
      </c>
      <c r="L34" s="28" t="s">
        <v>1555</v>
      </c>
      <c r="M34" s="28" t="s">
        <v>1556</v>
      </c>
      <c r="N34" s="36">
        <f>ROUND(IF(0.75*G34&lt;1.03*H34,0.75*G34,1.03*H34),1)</f>
        <v>35342</v>
      </c>
      <c r="O34" s="37">
        <f>ROUND(IF(G34&lt;1.08*H34,G34,1.08*H34),2)</f>
        <v>37057.65</v>
      </c>
      <c r="P34" s="59">
        <f>IFERROR(VLOOKUP(B34,#REF!,2,FALSE),0)</f>
        <v>0</v>
      </c>
      <c r="Q34" s="60">
        <f>IFERROR(VLOOKUP(B34,#REF!,2,FALSE),0)</f>
        <v>0</v>
      </c>
      <c r="R34" s="53">
        <f t="shared" si="1"/>
        <v>0</v>
      </c>
      <c r="S34" s="67">
        <f t="shared" si="6"/>
        <v>0</v>
      </c>
      <c r="T34" s="65">
        <f t="shared" si="2"/>
        <v>0</v>
      </c>
      <c r="U34" s="64">
        <f t="shared" si="3"/>
        <v>0</v>
      </c>
      <c r="V34" s="63" t="e">
        <f>VLOOKUP(B34,Hoja1!$B$5:$H$749,21,FALSE)</f>
        <v>#REF!</v>
      </c>
      <c r="W34" s="63" t="e">
        <f t="shared" si="4"/>
        <v>#REF!</v>
      </c>
    </row>
    <row r="35" spans="1:23" x14ac:dyDescent="0.3">
      <c r="A35" s="4">
        <v>31</v>
      </c>
      <c r="B35" s="5" t="s">
        <v>80</v>
      </c>
      <c r="C35" s="5" t="s">
        <v>56</v>
      </c>
      <c r="D35" s="5" t="s">
        <v>70</v>
      </c>
      <c r="E35" s="5" t="s">
        <v>81</v>
      </c>
      <c r="F35" s="6" t="s">
        <v>12</v>
      </c>
      <c r="G35" s="15">
        <v>0</v>
      </c>
      <c r="H35" s="15">
        <v>0</v>
      </c>
      <c r="I35" s="23">
        <f t="shared" si="5"/>
        <v>0</v>
      </c>
      <c r="J35" s="22" t="s">
        <v>1548</v>
      </c>
      <c r="K35" s="31" t="s">
        <v>1559</v>
      </c>
      <c r="L35" s="22" t="str">
        <f>IFERROR(VLOOKUP(B35,#REF!,5,FALSE)," ")</f>
        <v xml:space="preserve"> </v>
      </c>
      <c r="M35" s="22" t="str">
        <f>IFERROR(VLOOKUP(B35,#REF!,6,FALSE)," ")</f>
        <v xml:space="preserve"> </v>
      </c>
      <c r="N35" s="34" t="str">
        <f t="shared" ref="N35:N40" si="21">+L35</f>
        <v xml:space="preserve"> </v>
      </c>
      <c r="O35" s="35" t="str">
        <f t="shared" ref="O35:O40" si="22">+M35</f>
        <v xml:space="preserve"> </v>
      </c>
      <c r="P35" s="59">
        <f>IFERROR(VLOOKUP(B35,#REF!,2,FALSE),0)</f>
        <v>0</v>
      </c>
      <c r="Q35" s="60">
        <f>IFERROR(VLOOKUP(B35,#REF!,2,FALSE),0)</f>
        <v>0</v>
      </c>
      <c r="R35" s="53">
        <f t="shared" si="1"/>
        <v>0</v>
      </c>
      <c r="S35" s="67">
        <f t="shared" si="6"/>
        <v>0</v>
      </c>
      <c r="T35" s="65">
        <f t="shared" si="2"/>
        <v>0</v>
      </c>
      <c r="U35" s="64">
        <f t="shared" si="3"/>
        <v>0</v>
      </c>
      <c r="V35" s="63" t="e">
        <f>VLOOKUP(B35,Hoja1!$B$5:$H$749,21,FALSE)</f>
        <v>#REF!</v>
      </c>
      <c r="W35" s="63" t="e">
        <f t="shared" si="4"/>
        <v>#REF!</v>
      </c>
    </row>
    <row r="36" spans="1:23" x14ac:dyDescent="0.3">
      <c r="A36" s="4">
        <v>32</v>
      </c>
      <c r="B36" s="5" t="s">
        <v>82</v>
      </c>
      <c r="C36" s="5" t="s">
        <v>56</v>
      </c>
      <c r="D36" s="5" t="s">
        <v>70</v>
      </c>
      <c r="E36" s="5" t="s">
        <v>83</v>
      </c>
      <c r="F36" s="6" t="s">
        <v>12</v>
      </c>
      <c r="G36" s="15">
        <v>0</v>
      </c>
      <c r="H36" s="15">
        <v>0</v>
      </c>
      <c r="I36" s="23">
        <f t="shared" si="5"/>
        <v>0</v>
      </c>
      <c r="J36" s="22" t="s">
        <v>1548</v>
      </c>
      <c r="K36" s="31" t="s">
        <v>1559</v>
      </c>
      <c r="L36" s="22" t="str">
        <f>IFERROR(VLOOKUP(B36,#REF!,5,FALSE)," ")</f>
        <v xml:space="preserve"> </v>
      </c>
      <c r="M36" s="22" t="str">
        <f>IFERROR(VLOOKUP(B36,#REF!,6,FALSE)," ")</f>
        <v xml:space="preserve"> </v>
      </c>
      <c r="N36" s="34" t="str">
        <f t="shared" si="21"/>
        <v xml:space="preserve"> </v>
      </c>
      <c r="O36" s="35" t="str">
        <f t="shared" si="22"/>
        <v xml:space="preserve"> </v>
      </c>
      <c r="P36" s="59">
        <f>IFERROR(VLOOKUP(B36,#REF!,2,FALSE),0)</f>
        <v>0</v>
      </c>
      <c r="Q36" s="60">
        <f>IFERROR(VLOOKUP(B36,#REF!,2,FALSE),0)</f>
        <v>0</v>
      </c>
      <c r="R36" s="53">
        <f t="shared" si="1"/>
        <v>0</v>
      </c>
      <c r="S36" s="67">
        <f t="shared" si="6"/>
        <v>0</v>
      </c>
      <c r="T36" s="65">
        <f t="shared" si="2"/>
        <v>0</v>
      </c>
      <c r="U36" s="64">
        <f t="shared" si="3"/>
        <v>0</v>
      </c>
      <c r="V36" s="63" t="e">
        <f>VLOOKUP(B36,Hoja1!$B$5:$H$749,21,FALSE)</f>
        <v>#REF!</v>
      </c>
      <c r="W36" s="63" t="e">
        <f t="shared" si="4"/>
        <v>#REF!</v>
      </c>
    </row>
    <row r="37" spans="1:23" x14ac:dyDescent="0.3">
      <c r="A37" s="4">
        <v>33</v>
      </c>
      <c r="B37" s="5" t="s">
        <v>84</v>
      </c>
      <c r="C37" s="5" t="s">
        <v>56</v>
      </c>
      <c r="D37" s="5" t="s">
        <v>70</v>
      </c>
      <c r="E37" s="5" t="s">
        <v>85</v>
      </c>
      <c r="F37" s="6" t="s">
        <v>12</v>
      </c>
      <c r="G37" s="15">
        <v>0</v>
      </c>
      <c r="H37" s="15">
        <v>0</v>
      </c>
      <c r="I37" s="23">
        <f t="shared" si="5"/>
        <v>0</v>
      </c>
      <c r="J37" s="22" t="s">
        <v>1548</v>
      </c>
      <c r="K37" s="31" t="s">
        <v>1559</v>
      </c>
      <c r="L37" s="22" t="str">
        <f>IFERROR(VLOOKUP(B37,#REF!,5,FALSE)," ")</f>
        <v xml:space="preserve"> </v>
      </c>
      <c r="M37" s="22" t="str">
        <f>IFERROR(VLOOKUP(B37,#REF!,6,FALSE)," ")</f>
        <v xml:space="preserve"> </v>
      </c>
      <c r="N37" s="34" t="str">
        <f t="shared" si="21"/>
        <v xml:space="preserve"> </v>
      </c>
      <c r="O37" s="35" t="str">
        <f t="shared" si="22"/>
        <v xml:space="preserve"> </v>
      </c>
      <c r="P37" s="59">
        <f>IFERROR(VLOOKUP(B37,#REF!,2,FALSE),0)</f>
        <v>0</v>
      </c>
      <c r="Q37" s="60">
        <f>IFERROR(VLOOKUP(B37,#REF!,2,FALSE),0)</f>
        <v>0</v>
      </c>
      <c r="R37" s="53">
        <f t="shared" si="1"/>
        <v>0</v>
      </c>
      <c r="S37" s="67">
        <f t="shared" si="6"/>
        <v>0</v>
      </c>
      <c r="T37" s="65">
        <f t="shared" si="2"/>
        <v>0</v>
      </c>
      <c r="U37" s="64">
        <f t="shared" si="3"/>
        <v>0</v>
      </c>
      <c r="V37" s="63" t="e">
        <f>VLOOKUP(B37,Hoja1!$B$5:$H$749,21,FALSE)</f>
        <v>#REF!</v>
      </c>
      <c r="W37" s="63" t="e">
        <f t="shared" si="4"/>
        <v>#REF!</v>
      </c>
    </row>
    <row r="38" spans="1:23" x14ac:dyDescent="0.3">
      <c r="A38" s="4">
        <v>34</v>
      </c>
      <c r="B38" s="5" t="s">
        <v>86</v>
      </c>
      <c r="C38" s="5" t="s">
        <v>56</v>
      </c>
      <c r="D38" s="5" t="s">
        <v>70</v>
      </c>
      <c r="E38" s="5" t="s">
        <v>87</v>
      </c>
      <c r="F38" s="6" t="s">
        <v>12</v>
      </c>
      <c r="G38" s="15">
        <v>0</v>
      </c>
      <c r="H38" s="15">
        <v>0</v>
      </c>
      <c r="I38" s="23">
        <f t="shared" si="5"/>
        <v>0</v>
      </c>
      <c r="J38" s="22" t="s">
        <v>1548</v>
      </c>
      <c r="K38" s="31" t="s">
        <v>1559</v>
      </c>
      <c r="L38" s="22" t="str">
        <f>IFERROR(VLOOKUP(B38,#REF!,5,FALSE)," ")</f>
        <v xml:space="preserve"> </v>
      </c>
      <c r="M38" s="22" t="str">
        <f>IFERROR(VLOOKUP(B38,#REF!,6,FALSE)," ")</f>
        <v xml:space="preserve"> </v>
      </c>
      <c r="N38" s="34" t="str">
        <f t="shared" si="21"/>
        <v xml:space="preserve"> </v>
      </c>
      <c r="O38" s="35" t="str">
        <f t="shared" si="22"/>
        <v xml:space="preserve"> </v>
      </c>
      <c r="P38" s="59">
        <f>IFERROR(VLOOKUP(B38,#REF!,2,FALSE),0)</f>
        <v>0</v>
      </c>
      <c r="Q38" s="60">
        <f>IFERROR(VLOOKUP(B38,#REF!,2,FALSE),0)</f>
        <v>0</v>
      </c>
      <c r="R38" s="53">
        <f t="shared" si="1"/>
        <v>0</v>
      </c>
      <c r="S38" s="67">
        <f t="shared" si="6"/>
        <v>0</v>
      </c>
      <c r="T38" s="65">
        <f t="shared" si="2"/>
        <v>0</v>
      </c>
      <c r="U38" s="64">
        <f t="shared" si="3"/>
        <v>0</v>
      </c>
      <c r="V38" s="63" t="e">
        <f>VLOOKUP(B38,Hoja1!$B$5:$H$749,21,FALSE)</f>
        <v>#REF!</v>
      </c>
      <c r="W38" s="63" t="e">
        <f t="shared" si="4"/>
        <v>#REF!</v>
      </c>
    </row>
    <row r="39" spans="1:23" x14ac:dyDescent="0.3">
      <c r="A39" s="4">
        <v>35</v>
      </c>
      <c r="B39" s="5" t="s">
        <v>88</v>
      </c>
      <c r="C39" s="5" t="s">
        <v>56</v>
      </c>
      <c r="D39" s="5" t="s">
        <v>70</v>
      </c>
      <c r="E39" s="5" t="s">
        <v>89</v>
      </c>
      <c r="F39" s="6" t="s">
        <v>12</v>
      </c>
      <c r="G39" s="15">
        <v>0</v>
      </c>
      <c r="H39" s="15">
        <v>0</v>
      </c>
      <c r="I39" s="23">
        <f t="shared" si="5"/>
        <v>0</v>
      </c>
      <c r="J39" s="22" t="s">
        <v>1548</v>
      </c>
      <c r="K39" s="31" t="s">
        <v>1559</v>
      </c>
      <c r="L39" s="22" t="str">
        <f>IFERROR(VLOOKUP(B39,#REF!,5,FALSE)," ")</f>
        <v xml:space="preserve"> </v>
      </c>
      <c r="M39" s="22" t="str">
        <f>IFERROR(VLOOKUP(B39,#REF!,6,FALSE)," ")</f>
        <v xml:space="preserve"> </v>
      </c>
      <c r="N39" s="34" t="str">
        <f t="shared" si="21"/>
        <v xml:space="preserve"> </v>
      </c>
      <c r="O39" s="35" t="str">
        <f t="shared" si="22"/>
        <v xml:space="preserve"> </v>
      </c>
      <c r="P39" s="59">
        <f>IFERROR(VLOOKUP(B39,#REF!,2,FALSE),0)</f>
        <v>0</v>
      </c>
      <c r="Q39" s="60">
        <f>IFERROR(VLOOKUP(B39,#REF!,2,FALSE),0)</f>
        <v>0</v>
      </c>
      <c r="R39" s="53">
        <f t="shared" si="1"/>
        <v>0</v>
      </c>
      <c r="S39" s="67">
        <f t="shared" si="6"/>
        <v>0</v>
      </c>
      <c r="T39" s="65">
        <f t="shared" si="2"/>
        <v>0</v>
      </c>
      <c r="U39" s="64">
        <f t="shared" si="3"/>
        <v>0</v>
      </c>
      <c r="V39" s="63" t="e">
        <f>VLOOKUP(B39,Hoja1!$B$5:$H$749,21,FALSE)</f>
        <v>#REF!</v>
      </c>
      <c r="W39" s="63" t="e">
        <f t="shared" si="4"/>
        <v>#REF!</v>
      </c>
    </row>
    <row r="40" spans="1:23" x14ac:dyDescent="0.3">
      <c r="A40" s="4">
        <v>36</v>
      </c>
      <c r="B40" s="5" t="s">
        <v>90</v>
      </c>
      <c r="C40" s="5" t="s">
        <v>56</v>
      </c>
      <c r="D40" s="5" t="s">
        <v>70</v>
      </c>
      <c r="E40" s="5" t="s">
        <v>91</v>
      </c>
      <c r="F40" s="6" t="s">
        <v>12</v>
      </c>
      <c r="G40" s="15">
        <v>0</v>
      </c>
      <c r="H40" s="15">
        <v>0</v>
      </c>
      <c r="I40" s="23">
        <f t="shared" si="5"/>
        <v>0</v>
      </c>
      <c r="J40" s="22" t="s">
        <v>1548</v>
      </c>
      <c r="K40" s="31" t="s">
        <v>1559</v>
      </c>
      <c r="L40" s="22" t="str">
        <f>IFERROR(VLOOKUP(B40,#REF!,5,FALSE)," ")</f>
        <v xml:space="preserve"> </v>
      </c>
      <c r="M40" s="22" t="str">
        <f>IFERROR(VLOOKUP(B40,#REF!,6,FALSE)," ")</f>
        <v xml:space="preserve"> </v>
      </c>
      <c r="N40" s="34" t="str">
        <f t="shared" si="21"/>
        <v xml:space="preserve"> </v>
      </c>
      <c r="O40" s="35" t="str">
        <f t="shared" si="22"/>
        <v xml:space="preserve"> </v>
      </c>
      <c r="P40" s="59">
        <f>IFERROR(VLOOKUP(B40,#REF!,2,FALSE),0)</f>
        <v>0</v>
      </c>
      <c r="Q40" s="60">
        <f>IFERROR(VLOOKUP(B40,#REF!,2,FALSE),0)</f>
        <v>0</v>
      </c>
      <c r="R40" s="53">
        <f t="shared" si="1"/>
        <v>0</v>
      </c>
      <c r="S40" s="67">
        <f t="shared" si="6"/>
        <v>0</v>
      </c>
      <c r="T40" s="65">
        <f t="shared" si="2"/>
        <v>0</v>
      </c>
      <c r="U40" s="64">
        <f t="shared" si="3"/>
        <v>0</v>
      </c>
      <c r="V40" s="63" t="e">
        <f>VLOOKUP(B40,Hoja1!$B$5:$H$749,21,FALSE)</f>
        <v>#REF!</v>
      </c>
      <c r="W40" s="63" t="e">
        <f t="shared" si="4"/>
        <v>#REF!</v>
      </c>
    </row>
    <row r="41" spans="1:23" x14ac:dyDescent="0.3">
      <c r="A41" s="4">
        <v>37</v>
      </c>
      <c r="B41" s="5" t="s">
        <v>92</v>
      </c>
      <c r="C41" s="5" t="s">
        <v>56</v>
      </c>
      <c r="D41" s="5" t="s">
        <v>93</v>
      </c>
      <c r="E41" s="5" t="s">
        <v>93</v>
      </c>
      <c r="F41" s="6" t="s">
        <v>30</v>
      </c>
      <c r="G41" s="15">
        <v>463671.57</v>
      </c>
      <c r="H41" s="15">
        <v>373246.89</v>
      </c>
      <c r="I41" s="23">
        <f t="shared" si="5"/>
        <v>-0.19500000000000001</v>
      </c>
      <c r="J41" s="22" t="s">
        <v>1546</v>
      </c>
      <c r="K41" s="30" t="str">
        <f t="shared" si="0"/>
        <v>-20%≤ X &lt; -10%B</v>
      </c>
      <c r="L41" s="24" t="e">
        <f>VLOOKUP(K41,#REF!,2,FALSE)</f>
        <v>#REF!</v>
      </c>
      <c r="M41" s="24" t="e">
        <f>VLOOKUP(K41,#REF!,3,FALSE)</f>
        <v>#REF!</v>
      </c>
      <c r="N41" s="34" t="e">
        <f t="shared" ref="N41:N43" si="23">ROUND(H41*(1+L41),2)</f>
        <v>#REF!</v>
      </c>
      <c r="O41" s="35" t="e">
        <f t="shared" ref="O41:O43" si="24">ROUND(H41*(1+M41),2)</f>
        <v>#REF!</v>
      </c>
      <c r="P41" s="57">
        <f>IFERROR(VLOOKUP(B41,#REF!,2,FALSE),0)</f>
        <v>0</v>
      </c>
      <c r="Q41" s="58">
        <f>IFERROR(VLOOKUP(B41,#REF!,2,FALSE),0)</f>
        <v>0</v>
      </c>
      <c r="R41" s="54">
        <f t="shared" si="1"/>
        <v>0</v>
      </c>
      <c r="S41" s="67" t="e">
        <f t="shared" si="6"/>
        <v>#REF!</v>
      </c>
      <c r="T41" s="65" t="e">
        <f t="shared" si="2"/>
        <v>#REF!</v>
      </c>
      <c r="U41" s="64" t="e">
        <f t="shared" si="3"/>
        <v>#REF!</v>
      </c>
      <c r="V41" s="63" t="e">
        <f>VLOOKUP(B41,Hoja1!$B$5:$H$749,21,FALSE)</f>
        <v>#REF!</v>
      </c>
      <c r="W41" s="63" t="e">
        <f t="shared" si="4"/>
        <v>#REF!</v>
      </c>
    </row>
    <row r="42" spans="1:23" x14ac:dyDescent="0.3">
      <c r="A42" s="4">
        <v>38</v>
      </c>
      <c r="B42" s="5" t="s">
        <v>94</v>
      </c>
      <c r="C42" s="5" t="s">
        <v>56</v>
      </c>
      <c r="D42" s="5" t="s">
        <v>95</v>
      </c>
      <c r="E42" s="5" t="s">
        <v>96</v>
      </c>
      <c r="F42" s="6" t="s">
        <v>30</v>
      </c>
      <c r="G42" s="15">
        <v>35057.75</v>
      </c>
      <c r="H42" s="15">
        <v>21231.08</v>
      </c>
      <c r="I42" s="23">
        <f t="shared" si="5"/>
        <v>-0.39439999999999997</v>
      </c>
      <c r="J42" s="22" t="s">
        <v>1544</v>
      </c>
      <c r="K42" s="30" t="str">
        <f t="shared" si="0"/>
        <v>-40%≤ X &lt; -30%B</v>
      </c>
      <c r="L42" s="24" t="e">
        <f>VLOOKUP(K42,#REF!,2,FALSE)</f>
        <v>#REF!</v>
      </c>
      <c r="M42" s="24" t="e">
        <f>VLOOKUP(K42,#REF!,3,FALSE)</f>
        <v>#REF!</v>
      </c>
      <c r="N42" s="34" t="e">
        <f t="shared" si="23"/>
        <v>#REF!</v>
      </c>
      <c r="O42" s="35" t="e">
        <f t="shared" si="24"/>
        <v>#REF!</v>
      </c>
      <c r="P42" s="57">
        <f>IFERROR(VLOOKUP(B42,#REF!,2,FALSE),0)</f>
        <v>0</v>
      </c>
      <c r="Q42" s="58">
        <f>IFERROR(VLOOKUP(B42,#REF!,2,FALSE),0)</f>
        <v>0</v>
      </c>
      <c r="R42" s="54">
        <f t="shared" si="1"/>
        <v>0</v>
      </c>
      <c r="S42" s="67" t="e">
        <f t="shared" si="6"/>
        <v>#REF!</v>
      </c>
      <c r="T42" s="65" t="e">
        <f t="shared" si="2"/>
        <v>#REF!</v>
      </c>
      <c r="U42" s="64" t="e">
        <f t="shared" si="3"/>
        <v>#REF!</v>
      </c>
      <c r="V42" s="63" t="e">
        <f>VLOOKUP(B42,Hoja1!$B$5:$H$749,21,FALSE)</f>
        <v>#REF!</v>
      </c>
      <c r="W42" s="63" t="e">
        <f t="shared" si="4"/>
        <v>#REF!</v>
      </c>
    </row>
    <row r="43" spans="1:23" x14ac:dyDescent="0.3">
      <c r="A43" s="4">
        <v>39</v>
      </c>
      <c r="B43" s="5" t="s">
        <v>97</v>
      </c>
      <c r="C43" s="5" t="s">
        <v>56</v>
      </c>
      <c r="D43" s="5" t="s">
        <v>98</v>
      </c>
      <c r="E43" s="5" t="s">
        <v>98</v>
      </c>
      <c r="F43" s="6" t="s">
        <v>9</v>
      </c>
      <c r="G43" s="15">
        <v>1925323.48</v>
      </c>
      <c r="H43" s="15">
        <v>975784.17999999993</v>
      </c>
      <c r="I43" s="23">
        <f t="shared" si="5"/>
        <v>-0.49320000000000003</v>
      </c>
      <c r="J43" s="22" t="s">
        <v>1543</v>
      </c>
      <c r="K43" s="30" t="str">
        <f t="shared" si="0"/>
        <v>X &lt; -40%A</v>
      </c>
      <c r="L43" s="24" t="e">
        <f>VLOOKUP(K43,#REF!,2,FALSE)</f>
        <v>#REF!</v>
      </c>
      <c r="M43" s="24" t="e">
        <f>VLOOKUP(K43,#REF!,3,FALSE)</f>
        <v>#REF!</v>
      </c>
      <c r="N43" s="34" t="e">
        <f t="shared" si="23"/>
        <v>#REF!</v>
      </c>
      <c r="O43" s="35" t="e">
        <f t="shared" si="24"/>
        <v>#REF!</v>
      </c>
      <c r="P43" s="57">
        <f>IFERROR(VLOOKUP(B43,#REF!,2,FALSE),0)</f>
        <v>0</v>
      </c>
      <c r="Q43" s="58">
        <f>IFERROR(VLOOKUP(B43,#REF!,2,FALSE),0)</f>
        <v>0</v>
      </c>
      <c r="R43" s="54">
        <f t="shared" si="1"/>
        <v>0</v>
      </c>
      <c r="S43" s="67" t="e">
        <f t="shared" si="6"/>
        <v>#REF!</v>
      </c>
      <c r="T43" s="65" t="e">
        <f t="shared" si="2"/>
        <v>#REF!</v>
      </c>
      <c r="U43" s="64" t="e">
        <f t="shared" si="3"/>
        <v>#REF!</v>
      </c>
      <c r="V43" s="63" t="e">
        <f>VLOOKUP(B43,Hoja1!$B$5:$H$749,21,FALSE)</f>
        <v>#REF!</v>
      </c>
      <c r="W43" s="63" t="e">
        <f t="shared" si="4"/>
        <v>#REF!</v>
      </c>
    </row>
    <row r="44" spans="1:23" x14ac:dyDescent="0.3">
      <c r="A44" s="4">
        <v>40</v>
      </c>
      <c r="B44" s="5" t="s">
        <v>99</v>
      </c>
      <c r="C44" s="5" t="s">
        <v>56</v>
      </c>
      <c r="D44" s="5" t="s">
        <v>98</v>
      </c>
      <c r="E44" s="5" t="s">
        <v>100</v>
      </c>
      <c r="F44" s="6" t="s">
        <v>12</v>
      </c>
      <c r="G44" s="15">
        <v>436991.82000000012</v>
      </c>
      <c r="H44" s="15">
        <v>425118.99</v>
      </c>
      <c r="I44" s="23">
        <f t="shared" si="5"/>
        <v>-2.7199999999999998E-2</v>
      </c>
      <c r="J44" s="22" t="s">
        <v>1550</v>
      </c>
      <c r="K44" s="31" t="str">
        <f>IF(AND(H44&gt;0,(0.5*G44)&gt;H44),"Subgrupo 1.1",IF(AND((0.5*G44)&lt;H44,G44&gt;H44),"Subgrupo 1.2","Grupo 2 "))</f>
        <v>Subgrupo 1.2</v>
      </c>
      <c r="L44" s="28" t="s">
        <v>1556</v>
      </c>
      <c r="M44" s="28" t="s">
        <v>1557</v>
      </c>
      <c r="N44" s="36">
        <f>ROUND(IF(G44&lt;1.08*H44,G44,1.08*H44),2)</f>
        <v>436991.82</v>
      </c>
      <c r="O44" s="37">
        <f>ROUND(IF(1.05*G44&lt;1.13*H44,1.05*G44,1.13*H44),2)</f>
        <v>458841.41</v>
      </c>
      <c r="P44" s="59">
        <f>IFERROR(VLOOKUP(B44,#REF!,2,FALSE),0)</f>
        <v>0</v>
      </c>
      <c r="Q44" s="60">
        <f>IFERROR(VLOOKUP(B44,#REF!,2,FALSE),0)</f>
        <v>0</v>
      </c>
      <c r="R44" s="53">
        <f t="shared" si="1"/>
        <v>0</v>
      </c>
      <c r="S44" s="67">
        <f t="shared" si="6"/>
        <v>0</v>
      </c>
      <c r="T44" s="65">
        <f t="shared" si="2"/>
        <v>0</v>
      </c>
      <c r="U44" s="64">
        <f t="shared" si="3"/>
        <v>0</v>
      </c>
      <c r="V44" s="63" t="e">
        <f>VLOOKUP(B44,Hoja1!$B$5:$H$749,21,FALSE)</f>
        <v>#REF!</v>
      </c>
      <c r="W44" s="63" t="e">
        <f t="shared" si="4"/>
        <v>#REF!</v>
      </c>
    </row>
    <row r="45" spans="1:23" x14ac:dyDescent="0.3">
      <c r="A45" s="4">
        <v>41</v>
      </c>
      <c r="B45" s="5" t="s">
        <v>101</v>
      </c>
      <c r="C45" s="5" t="s">
        <v>56</v>
      </c>
      <c r="D45" s="5" t="s">
        <v>102</v>
      </c>
      <c r="E45" s="5" t="s">
        <v>102</v>
      </c>
      <c r="F45" s="6" t="s">
        <v>30</v>
      </c>
      <c r="G45" s="15">
        <v>12837.189999999999</v>
      </c>
      <c r="H45" s="15">
        <v>4387.6000000000004</v>
      </c>
      <c r="I45" s="23">
        <f t="shared" si="5"/>
        <v>-0.65820000000000001</v>
      </c>
      <c r="J45" s="22" t="s">
        <v>1543</v>
      </c>
      <c r="K45" s="30" t="str">
        <f t="shared" si="0"/>
        <v>X &lt; -40%B</v>
      </c>
      <c r="L45" s="24" t="e">
        <f>VLOOKUP(K45,#REF!,2,FALSE)</f>
        <v>#REF!</v>
      </c>
      <c r="M45" s="24" t="e">
        <f>VLOOKUP(K45,#REF!,3,FALSE)</f>
        <v>#REF!</v>
      </c>
      <c r="N45" s="34" t="e">
        <f>ROUND(H45*(1+L45),2)</f>
        <v>#REF!</v>
      </c>
      <c r="O45" s="35" t="e">
        <f>ROUND(H45*(1+M45),2)</f>
        <v>#REF!</v>
      </c>
      <c r="P45" s="57">
        <f>IFERROR(VLOOKUP(B45,#REF!,2,FALSE),0)</f>
        <v>0</v>
      </c>
      <c r="Q45" s="58">
        <f>IFERROR(VLOOKUP(B45,#REF!,2,FALSE),0)</f>
        <v>0</v>
      </c>
      <c r="R45" s="54">
        <f t="shared" si="1"/>
        <v>0</v>
      </c>
      <c r="S45" s="67" t="e">
        <f t="shared" si="6"/>
        <v>#REF!</v>
      </c>
      <c r="T45" s="65" t="e">
        <f t="shared" si="2"/>
        <v>#REF!</v>
      </c>
      <c r="U45" s="64" t="e">
        <f t="shared" si="3"/>
        <v>#REF!</v>
      </c>
      <c r="V45" s="63" t="e">
        <f>VLOOKUP(B45,Hoja1!$B$5:$H$749,21,FALSE)</f>
        <v>#REF!</v>
      </c>
      <c r="W45" s="63" t="e">
        <f t="shared" si="4"/>
        <v>#REF!</v>
      </c>
    </row>
    <row r="46" spans="1:23" x14ac:dyDescent="0.3">
      <c r="A46" s="4">
        <v>42</v>
      </c>
      <c r="B46" s="5" t="s">
        <v>103</v>
      </c>
      <c r="C46" s="5" t="s">
        <v>56</v>
      </c>
      <c r="D46" s="5" t="s">
        <v>102</v>
      </c>
      <c r="E46" s="5" t="s">
        <v>104</v>
      </c>
      <c r="F46" s="6" t="s">
        <v>12</v>
      </c>
      <c r="G46" s="15">
        <v>0</v>
      </c>
      <c r="H46" s="15">
        <v>0</v>
      </c>
      <c r="I46" s="23">
        <f t="shared" si="5"/>
        <v>0</v>
      </c>
      <c r="J46" s="22" t="s">
        <v>1548</v>
      </c>
      <c r="K46" s="31" t="s">
        <v>1559</v>
      </c>
      <c r="L46" s="22" t="str">
        <f>IFERROR(VLOOKUP(B46,#REF!,5,FALSE)," ")</f>
        <v xml:space="preserve"> </v>
      </c>
      <c r="M46" s="22" t="str">
        <f>IFERROR(VLOOKUP(B46,#REF!,6,FALSE)," ")</f>
        <v xml:space="preserve"> </v>
      </c>
      <c r="N46" s="34" t="str">
        <f t="shared" ref="N46:N48" si="25">+L46</f>
        <v xml:space="preserve"> </v>
      </c>
      <c r="O46" s="35" t="str">
        <f t="shared" ref="O46:O48" si="26">+M46</f>
        <v xml:space="preserve"> </v>
      </c>
      <c r="P46" s="59">
        <f>IFERROR(VLOOKUP(B46,#REF!,2,FALSE),0)</f>
        <v>0</v>
      </c>
      <c r="Q46" s="60">
        <f>IFERROR(VLOOKUP(B46,#REF!,2,FALSE),0)</f>
        <v>0</v>
      </c>
      <c r="R46" s="53">
        <f t="shared" si="1"/>
        <v>0</v>
      </c>
      <c r="S46" s="67">
        <f t="shared" si="6"/>
        <v>0</v>
      </c>
      <c r="T46" s="65">
        <f t="shared" si="2"/>
        <v>0</v>
      </c>
      <c r="U46" s="64">
        <f t="shared" si="3"/>
        <v>0</v>
      </c>
      <c r="V46" s="63" t="e">
        <f>VLOOKUP(B46,Hoja1!$B$5:$H$749,21,FALSE)</f>
        <v>#REF!</v>
      </c>
      <c r="W46" s="63" t="e">
        <f t="shared" si="4"/>
        <v>#REF!</v>
      </c>
    </row>
    <row r="47" spans="1:23" x14ac:dyDescent="0.3">
      <c r="A47" s="4">
        <v>43</v>
      </c>
      <c r="B47" s="5" t="s">
        <v>105</v>
      </c>
      <c r="C47" s="5" t="s">
        <v>56</v>
      </c>
      <c r="D47" s="5" t="s">
        <v>102</v>
      </c>
      <c r="E47" s="5" t="s">
        <v>106</v>
      </c>
      <c r="F47" s="6" t="s">
        <v>12</v>
      </c>
      <c r="G47" s="15">
        <v>2231.6000000000004</v>
      </c>
      <c r="H47" s="15">
        <v>0</v>
      </c>
      <c r="I47" s="23">
        <f t="shared" si="5"/>
        <v>-1</v>
      </c>
      <c r="J47" s="22" t="s">
        <v>1543</v>
      </c>
      <c r="K47" s="31" t="s">
        <v>1559</v>
      </c>
      <c r="L47" s="22" t="str">
        <f>IFERROR(VLOOKUP(B47,#REF!,5,FALSE)," ")</f>
        <v xml:space="preserve"> </v>
      </c>
      <c r="M47" s="22" t="str">
        <f>IFERROR(VLOOKUP(B47,#REF!,6,FALSE)," ")</f>
        <v xml:space="preserve"> </v>
      </c>
      <c r="N47" s="34" t="str">
        <f t="shared" si="25"/>
        <v xml:space="preserve"> </v>
      </c>
      <c r="O47" s="35" t="str">
        <f t="shared" si="26"/>
        <v xml:space="preserve"> </v>
      </c>
      <c r="P47" s="59">
        <f>IFERROR(VLOOKUP(B47,#REF!,2,FALSE),0)</f>
        <v>0</v>
      </c>
      <c r="Q47" s="60">
        <f>IFERROR(VLOOKUP(B47,#REF!,2,FALSE),0)</f>
        <v>0</v>
      </c>
      <c r="R47" s="53">
        <f t="shared" si="1"/>
        <v>0</v>
      </c>
      <c r="S47" s="67">
        <f t="shared" si="6"/>
        <v>0</v>
      </c>
      <c r="T47" s="65">
        <f t="shared" si="2"/>
        <v>0</v>
      </c>
      <c r="U47" s="64">
        <f t="shared" si="3"/>
        <v>0</v>
      </c>
      <c r="V47" s="63" t="e">
        <f>VLOOKUP(B47,Hoja1!$B$5:$H$749,21,FALSE)</f>
        <v>#REF!</v>
      </c>
      <c r="W47" s="63" t="e">
        <f t="shared" si="4"/>
        <v>#REF!</v>
      </c>
    </row>
    <row r="48" spans="1:23" x14ac:dyDescent="0.3">
      <c r="A48" s="4">
        <v>44</v>
      </c>
      <c r="B48" s="5" t="s">
        <v>107</v>
      </c>
      <c r="C48" s="5" t="s">
        <v>56</v>
      </c>
      <c r="D48" s="5" t="s">
        <v>102</v>
      </c>
      <c r="E48" s="5" t="s">
        <v>108</v>
      </c>
      <c r="F48" s="6" t="s">
        <v>12</v>
      </c>
      <c r="G48" s="15">
        <v>0</v>
      </c>
      <c r="H48" s="15">
        <v>0</v>
      </c>
      <c r="I48" s="23">
        <f t="shared" si="5"/>
        <v>0</v>
      </c>
      <c r="J48" s="22" t="s">
        <v>1548</v>
      </c>
      <c r="K48" s="31" t="s">
        <v>1559</v>
      </c>
      <c r="L48" s="22" t="str">
        <f>IFERROR(VLOOKUP(B48,#REF!,5,FALSE)," ")</f>
        <v xml:space="preserve"> </v>
      </c>
      <c r="M48" s="22" t="str">
        <f>IFERROR(VLOOKUP(B48,#REF!,6,FALSE)," ")</f>
        <v xml:space="preserve"> </v>
      </c>
      <c r="N48" s="34" t="str">
        <f t="shared" si="25"/>
        <v xml:space="preserve"> </v>
      </c>
      <c r="O48" s="35" t="str">
        <f t="shared" si="26"/>
        <v xml:space="preserve"> </v>
      </c>
      <c r="P48" s="59">
        <f>IFERROR(VLOOKUP(B48,#REF!,2,FALSE),0)</f>
        <v>0</v>
      </c>
      <c r="Q48" s="60">
        <f>IFERROR(VLOOKUP(B48,#REF!,2,FALSE),0)</f>
        <v>0</v>
      </c>
      <c r="R48" s="53">
        <f t="shared" si="1"/>
        <v>0</v>
      </c>
      <c r="S48" s="67">
        <f t="shared" si="6"/>
        <v>0</v>
      </c>
      <c r="T48" s="65">
        <f t="shared" si="2"/>
        <v>0</v>
      </c>
      <c r="U48" s="64">
        <f t="shared" si="3"/>
        <v>0</v>
      </c>
      <c r="V48" s="63" t="e">
        <f>VLOOKUP(B48,Hoja1!$B$5:$H$749,21,FALSE)</f>
        <v>#REF!</v>
      </c>
      <c r="W48" s="63" t="e">
        <f t="shared" si="4"/>
        <v>#REF!</v>
      </c>
    </row>
    <row r="49" spans="1:23" x14ac:dyDescent="0.3">
      <c r="A49" s="4">
        <v>45</v>
      </c>
      <c r="B49" s="5" t="s">
        <v>109</v>
      </c>
      <c r="C49" s="5" t="s">
        <v>56</v>
      </c>
      <c r="D49" s="5" t="s">
        <v>110</v>
      </c>
      <c r="E49" s="5" t="s">
        <v>110</v>
      </c>
      <c r="F49" s="6" t="s">
        <v>30</v>
      </c>
      <c r="G49" s="15">
        <v>245632.97</v>
      </c>
      <c r="H49" s="15">
        <v>130024.77999999998</v>
      </c>
      <c r="I49" s="23">
        <f t="shared" si="5"/>
        <v>-0.47070000000000001</v>
      </c>
      <c r="J49" s="22" t="s">
        <v>1543</v>
      </c>
      <c r="K49" s="30" t="str">
        <f t="shared" si="0"/>
        <v>X &lt; -40%B</v>
      </c>
      <c r="L49" s="24" t="e">
        <f>VLOOKUP(K49,#REF!,2,FALSE)</f>
        <v>#REF!</v>
      </c>
      <c r="M49" s="24" t="e">
        <f>VLOOKUP(K49,#REF!,3,FALSE)</f>
        <v>#REF!</v>
      </c>
      <c r="N49" s="34" t="e">
        <f>ROUND(H49*(1+L49),2)</f>
        <v>#REF!</v>
      </c>
      <c r="O49" s="35" t="e">
        <f>ROUND(H49*(1+M49),2)</f>
        <v>#REF!</v>
      </c>
      <c r="P49" s="57">
        <f>IFERROR(VLOOKUP(B49,#REF!,2,FALSE),0)</f>
        <v>0</v>
      </c>
      <c r="Q49" s="58">
        <f>IFERROR(VLOOKUP(B49,#REF!,2,FALSE),0)</f>
        <v>0</v>
      </c>
      <c r="R49" s="54">
        <f t="shared" si="1"/>
        <v>0</v>
      </c>
      <c r="S49" s="67" t="e">
        <f t="shared" si="6"/>
        <v>#REF!</v>
      </c>
      <c r="T49" s="65" t="e">
        <f t="shared" si="2"/>
        <v>#REF!</v>
      </c>
      <c r="U49" s="64" t="e">
        <f t="shared" si="3"/>
        <v>#REF!</v>
      </c>
      <c r="V49" s="63" t="e">
        <f>VLOOKUP(B49,Hoja1!$B$5:$H$749,21,FALSE)</f>
        <v>#REF!</v>
      </c>
      <c r="W49" s="63" t="e">
        <f t="shared" si="4"/>
        <v>#REF!</v>
      </c>
    </row>
    <row r="50" spans="1:23" x14ac:dyDescent="0.3">
      <c r="A50" s="4">
        <v>46</v>
      </c>
      <c r="B50" s="5" t="s">
        <v>111</v>
      </c>
      <c r="C50" s="5" t="s">
        <v>56</v>
      </c>
      <c r="D50" s="5" t="s">
        <v>110</v>
      </c>
      <c r="E50" s="5" t="s">
        <v>112</v>
      </c>
      <c r="F50" s="6" t="s">
        <v>12</v>
      </c>
      <c r="G50" s="15">
        <v>92</v>
      </c>
      <c r="H50" s="15">
        <v>100</v>
      </c>
      <c r="I50" s="23">
        <f t="shared" si="5"/>
        <v>8.6999999999999994E-2</v>
      </c>
      <c r="J50" s="22" t="s">
        <v>1548</v>
      </c>
      <c r="K50" s="31" t="s">
        <v>1558</v>
      </c>
      <c r="L50" s="24">
        <f t="shared" ref="L50" si="27">IF(H50&gt;=G50,10.8%," ")</f>
        <v>0.10800000000000001</v>
      </c>
      <c r="M50" s="24">
        <f t="shared" ref="M50" si="28">IF(H50&gt;=G50,16%," ")</f>
        <v>0.16</v>
      </c>
      <c r="N50" s="34">
        <f>ROUND(H50*(1+L50),2)</f>
        <v>110.8</v>
      </c>
      <c r="O50" s="35">
        <f>ROUND(H50*(1+M50),2)</f>
        <v>116</v>
      </c>
      <c r="P50" s="59">
        <f>IFERROR(VLOOKUP(B50,#REF!,2,FALSE),0)</f>
        <v>0</v>
      </c>
      <c r="Q50" s="60">
        <f>IFERROR(VLOOKUP(B50,#REF!,2,FALSE),0)</f>
        <v>0</v>
      </c>
      <c r="R50" s="53">
        <f t="shared" si="1"/>
        <v>0</v>
      </c>
      <c r="S50" s="67">
        <f t="shared" si="6"/>
        <v>0</v>
      </c>
      <c r="T50" s="65">
        <f t="shared" si="2"/>
        <v>0</v>
      </c>
      <c r="U50" s="64">
        <f t="shared" si="3"/>
        <v>0</v>
      </c>
      <c r="V50" s="63" t="e">
        <f>VLOOKUP(B50,Hoja1!$B$5:$H$749,21,FALSE)</f>
        <v>#REF!</v>
      </c>
      <c r="W50" s="63" t="e">
        <f t="shared" si="4"/>
        <v>#REF!</v>
      </c>
    </row>
    <row r="51" spans="1:23" x14ac:dyDescent="0.3">
      <c r="A51" s="4">
        <v>47</v>
      </c>
      <c r="B51" s="5" t="s">
        <v>113</v>
      </c>
      <c r="C51" s="5" t="s">
        <v>56</v>
      </c>
      <c r="D51" s="5" t="s">
        <v>110</v>
      </c>
      <c r="E51" s="5" t="s">
        <v>114</v>
      </c>
      <c r="F51" s="6" t="s">
        <v>12</v>
      </c>
      <c r="G51" s="15">
        <v>250</v>
      </c>
      <c r="H51" s="15">
        <v>0</v>
      </c>
      <c r="I51" s="23">
        <f t="shared" si="5"/>
        <v>-1</v>
      </c>
      <c r="J51" s="22" t="s">
        <v>1543</v>
      </c>
      <c r="K51" s="31" t="s">
        <v>1559</v>
      </c>
      <c r="L51" s="22" t="str">
        <f>IFERROR(VLOOKUP(B51,#REF!,5,FALSE)," ")</f>
        <v xml:space="preserve"> </v>
      </c>
      <c r="M51" s="22" t="str">
        <f>IFERROR(VLOOKUP(B51,#REF!,6,FALSE)," ")</f>
        <v xml:space="preserve"> </v>
      </c>
      <c r="N51" s="34" t="str">
        <f t="shared" ref="N51" si="29">+L51</f>
        <v xml:space="preserve"> </v>
      </c>
      <c r="O51" s="35" t="str">
        <f t="shared" ref="O51" si="30">+M51</f>
        <v xml:space="preserve"> </v>
      </c>
      <c r="P51" s="59">
        <f>IFERROR(VLOOKUP(B51,#REF!,2,FALSE),0)</f>
        <v>0</v>
      </c>
      <c r="Q51" s="60">
        <f>IFERROR(VLOOKUP(B51,#REF!,2,FALSE),0)</f>
        <v>0</v>
      </c>
      <c r="R51" s="53">
        <f t="shared" si="1"/>
        <v>0</v>
      </c>
      <c r="S51" s="67">
        <f t="shared" si="6"/>
        <v>0</v>
      </c>
      <c r="T51" s="65">
        <f t="shared" si="2"/>
        <v>0</v>
      </c>
      <c r="U51" s="64">
        <f t="shared" si="3"/>
        <v>0</v>
      </c>
      <c r="V51" s="63" t="e">
        <f>VLOOKUP(B51,Hoja1!$B$5:$H$749,21,FALSE)</f>
        <v>#REF!</v>
      </c>
      <c r="W51" s="63" t="e">
        <f t="shared" si="4"/>
        <v>#REF!</v>
      </c>
    </row>
    <row r="52" spans="1:23" x14ac:dyDescent="0.3">
      <c r="A52" s="4">
        <v>48</v>
      </c>
      <c r="B52" s="5" t="s">
        <v>115</v>
      </c>
      <c r="C52" s="5" t="s">
        <v>56</v>
      </c>
      <c r="D52" s="5" t="s">
        <v>116</v>
      </c>
      <c r="E52" s="5" t="s">
        <v>116</v>
      </c>
      <c r="F52" s="6" t="s">
        <v>9</v>
      </c>
      <c r="G52" s="15">
        <v>2238074.5299999998</v>
      </c>
      <c r="H52" s="15">
        <v>1918440.8800000004</v>
      </c>
      <c r="I52" s="23">
        <f t="shared" si="5"/>
        <v>-0.14280000000000001</v>
      </c>
      <c r="J52" s="22" t="s">
        <v>1546</v>
      </c>
      <c r="K52" s="30" t="str">
        <f t="shared" si="0"/>
        <v>-20%≤ X &lt; -10%A</v>
      </c>
      <c r="L52" s="24" t="e">
        <f>VLOOKUP(K52,#REF!,2,FALSE)</f>
        <v>#REF!</v>
      </c>
      <c r="M52" s="24" t="e">
        <f>VLOOKUP(K52,#REF!,3,FALSE)</f>
        <v>#REF!</v>
      </c>
      <c r="N52" s="34" t="e">
        <f t="shared" ref="N52:N55" si="31">ROUND(H52*(1+L52),2)</f>
        <v>#REF!</v>
      </c>
      <c r="O52" s="35" t="e">
        <f t="shared" ref="O52:O55" si="32">ROUND(H52*(1+M52),2)</f>
        <v>#REF!</v>
      </c>
      <c r="P52" s="57">
        <f>IFERROR(VLOOKUP(B52,#REF!,2,FALSE),0)</f>
        <v>0</v>
      </c>
      <c r="Q52" s="58">
        <f>IFERROR(VLOOKUP(B52,#REF!,2,FALSE),0)</f>
        <v>0</v>
      </c>
      <c r="R52" s="54">
        <f t="shared" si="1"/>
        <v>0</v>
      </c>
      <c r="S52" s="67" t="e">
        <f t="shared" si="6"/>
        <v>#REF!</v>
      </c>
      <c r="T52" s="65" t="e">
        <f t="shared" si="2"/>
        <v>#REF!</v>
      </c>
      <c r="U52" s="64" t="e">
        <f t="shared" si="3"/>
        <v>#REF!</v>
      </c>
      <c r="V52" s="63" t="e">
        <f>VLOOKUP(B52,Hoja1!$B$5:$H$749,21,FALSE)</f>
        <v>#REF!</v>
      </c>
      <c r="W52" s="63" t="e">
        <f t="shared" si="4"/>
        <v>#REF!</v>
      </c>
    </row>
    <row r="53" spans="1:23" x14ac:dyDescent="0.3">
      <c r="A53" s="4">
        <v>49</v>
      </c>
      <c r="B53" s="5" t="s">
        <v>117</v>
      </c>
      <c r="C53" s="5" t="s">
        <v>56</v>
      </c>
      <c r="D53" s="5" t="s">
        <v>118</v>
      </c>
      <c r="E53" s="5" t="s">
        <v>119</v>
      </c>
      <c r="F53" s="6" t="s">
        <v>30</v>
      </c>
      <c r="G53" s="15">
        <v>868661.63</v>
      </c>
      <c r="H53" s="15">
        <v>410768.63</v>
      </c>
      <c r="I53" s="23">
        <f t="shared" si="5"/>
        <v>-0.52710000000000001</v>
      </c>
      <c r="J53" s="22" t="s">
        <v>1543</v>
      </c>
      <c r="K53" s="30" t="str">
        <f t="shared" si="0"/>
        <v>X &lt; -40%B</v>
      </c>
      <c r="L53" s="24" t="e">
        <f>VLOOKUP(K53,#REF!,2,FALSE)</f>
        <v>#REF!</v>
      </c>
      <c r="M53" s="24" t="e">
        <f>VLOOKUP(K53,#REF!,3,FALSE)</f>
        <v>#REF!</v>
      </c>
      <c r="N53" s="34" t="e">
        <f t="shared" si="31"/>
        <v>#REF!</v>
      </c>
      <c r="O53" s="35" t="e">
        <f t="shared" si="32"/>
        <v>#REF!</v>
      </c>
      <c r="P53" s="57">
        <f>IFERROR(VLOOKUP(B53,#REF!,2,FALSE),0)</f>
        <v>0</v>
      </c>
      <c r="Q53" s="58">
        <f>IFERROR(VLOOKUP(B53,#REF!,2,FALSE),0)</f>
        <v>0</v>
      </c>
      <c r="R53" s="54">
        <f t="shared" si="1"/>
        <v>0</v>
      </c>
      <c r="S53" s="67" t="e">
        <f t="shared" si="6"/>
        <v>#REF!</v>
      </c>
      <c r="T53" s="65" t="e">
        <f t="shared" si="2"/>
        <v>#REF!</v>
      </c>
      <c r="U53" s="64" t="e">
        <f t="shared" si="3"/>
        <v>#REF!</v>
      </c>
      <c r="V53" s="63" t="e">
        <f>VLOOKUP(B53,Hoja1!$B$5:$H$749,21,FALSE)</f>
        <v>#REF!</v>
      </c>
      <c r="W53" s="63" t="e">
        <f t="shared" si="4"/>
        <v>#REF!</v>
      </c>
    </row>
    <row r="54" spans="1:23" x14ac:dyDescent="0.3">
      <c r="A54" s="4">
        <v>50</v>
      </c>
      <c r="B54" s="5" t="s">
        <v>120</v>
      </c>
      <c r="C54" s="5" t="s">
        <v>56</v>
      </c>
      <c r="D54" s="5" t="s">
        <v>121</v>
      </c>
      <c r="E54" s="5" t="s">
        <v>122</v>
      </c>
      <c r="F54" s="6" t="s">
        <v>30</v>
      </c>
      <c r="G54" s="15">
        <v>9959.2999999999993</v>
      </c>
      <c r="H54" s="15">
        <v>4842.6000000000004</v>
      </c>
      <c r="I54" s="23">
        <f t="shared" si="5"/>
        <v>-0.51380000000000003</v>
      </c>
      <c r="J54" s="22" t="s">
        <v>1543</v>
      </c>
      <c r="K54" s="30" t="str">
        <f t="shared" si="0"/>
        <v>X &lt; -40%B</v>
      </c>
      <c r="L54" s="24" t="e">
        <f>VLOOKUP(K54,#REF!,2,FALSE)</f>
        <v>#REF!</v>
      </c>
      <c r="M54" s="24" t="e">
        <f>VLOOKUP(K54,#REF!,3,FALSE)</f>
        <v>#REF!</v>
      </c>
      <c r="N54" s="34" t="e">
        <f t="shared" si="31"/>
        <v>#REF!</v>
      </c>
      <c r="O54" s="35" t="e">
        <f t="shared" si="32"/>
        <v>#REF!</v>
      </c>
      <c r="P54" s="57">
        <f>IFERROR(VLOOKUP(B54,#REF!,2,FALSE),0)</f>
        <v>0</v>
      </c>
      <c r="Q54" s="58">
        <f>IFERROR(VLOOKUP(B54,#REF!,2,FALSE),0)</f>
        <v>0</v>
      </c>
      <c r="R54" s="54">
        <f t="shared" si="1"/>
        <v>0</v>
      </c>
      <c r="S54" s="67" t="e">
        <f t="shared" si="6"/>
        <v>#REF!</v>
      </c>
      <c r="T54" s="65" t="e">
        <f t="shared" si="2"/>
        <v>#REF!</v>
      </c>
      <c r="U54" s="64" t="e">
        <f t="shared" si="3"/>
        <v>#REF!</v>
      </c>
      <c r="V54" s="63" t="e">
        <f>VLOOKUP(B54,Hoja1!$B$5:$H$749,21,FALSE)</f>
        <v>#REF!</v>
      </c>
      <c r="W54" s="63" t="e">
        <f t="shared" si="4"/>
        <v>#REF!</v>
      </c>
    </row>
    <row r="55" spans="1:23" x14ac:dyDescent="0.3">
      <c r="A55" s="4">
        <v>51</v>
      </c>
      <c r="B55" s="5" t="s">
        <v>123</v>
      </c>
      <c r="C55" s="5" t="s">
        <v>56</v>
      </c>
      <c r="D55" s="5" t="s">
        <v>124</v>
      </c>
      <c r="E55" s="5" t="s">
        <v>124</v>
      </c>
      <c r="F55" s="6" t="s">
        <v>30</v>
      </c>
      <c r="G55" s="15">
        <v>18636.149999999998</v>
      </c>
      <c r="H55" s="15">
        <v>2198.4</v>
      </c>
      <c r="I55" s="23">
        <f t="shared" si="5"/>
        <v>-0.88200000000000001</v>
      </c>
      <c r="J55" s="22" t="s">
        <v>1543</v>
      </c>
      <c r="K55" s="30" t="str">
        <f t="shared" si="0"/>
        <v>X &lt; -40%B</v>
      </c>
      <c r="L55" s="24" t="e">
        <f>VLOOKUP(K55,#REF!,2,FALSE)</f>
        <v>#REF!</v>
      </c>
      <c r="M55" s="24" t="e">
        <f>VLOOKUP(K55,#REF!,3,FALSE)</f>
        <v>#REF!</v>
      </c>
      <c r="N55" s="34" t="e">
        <f t="shared" si="31"/>
        <v>#REF!</v>
      </c>
      <c r="O55" s="35" t="e">
        <f t="shared" si="32"/>
        <v>#REF!</v>
      </c>
      <c r="P55" s="57">
        <f>IFERROR(VLOOKUP(B55,#REF!,2,FALSE),0)</f>
        <v>0</v>
      </c>
      <c r="Q55" s="58">
        <f>IFERROR(VLOOKUP(B55,#REF!,2,FALSE),0)</f>
        <v>0</v>
      </c>
      <c r="R55" s="54">
        <f t="shared" si="1"/>
        <v>0</v>
      </c>
      <c r="S55" s="67" t="e">
        <f t="shared" si="6"/>
        <v>#REF!</v>
      </c>
      <c r="T55" s="65" t="e">
        <f t="shared" si="2"/>
        <v>#REF!</v>
      </c>
      <c r="U55" s="64" t="e">
        <f t="shared" si="3"/>
        <v>#REF!</v>
      </c>
      <c r="V55" s="63" t="e">
        <f>VLOOKUP(B55,Hoja1!$B$5:$H$749,21,FALSE)</f>
        <v>#REF!</v>
      </c>
      <c r="W55" s="63" t="e">
        <f t="shared" si="4"/>
        <v>#REF!</v>
      </c>
    </row>
    <row r="56" spans="1:23" x14ac:dyDescent="0.3">
      <c r="A56" s="4">
        <v>52</v>
      </c>
      <c r="B56" s="5" t="s">
        <v>125</v>
      </c>
      <c r="C56" s="5" t="s">
        <v>56</v>
      </c>
      <c r="D56" s="5" t="s">
        <v>124</v>
      </c>
      <c r="E56" s="5" t="s">
        <v>126</v>
      </c>
      <c r="F56" s="6" t="s">
        <v>12</v>
      </c>
      <c r="G56" s="15">
        <v>0</v>
      </c>
      <c r="H56" s="15">
        <v>0</v>
      </c>
      <c r="I56" s="23">
        <f t="shared" si="5"/>
        <v>0</v>
      </c>
      <c r="J56" s="22" t="s">
        <v>1548</v>
      </c>
      <c r="K56" s="31" t="s">
        <v>1559</v>
      </c>
      <c r="L56" s="22" t="str">
        <f>IFERROR(VLOOKUP(B56,#REF!,5,FALSE)," ")</f>
        <v xml:space="preserve"> </v>
      </c>
      <c r="M56" s="22" t="str">
        <f>IFERROR(VLOOKUP(B56,#REF!,6,FALSE)," ")</f>
        <v xml:space="preserve"> </v>
      </c>
      <c r="N56" s="34" t="str">
        <f t="shared" ref="N56:N57" si="33">+L56</f>
        <v xml:space="preserve"> </v>
      </c>
      <c r="O56" s="35" t="str">
        <f t="shared" ref="O56:O57" si="34">+M56</f>
        <v xml:space="preserve"> </v>
      </c>
      <c r="P56" s="59">
        <f>IFERROR(VLOOKUP(B56,#REF!,2,FALSE),0)</f>
        <v>0</v>
      </c>
      <c r="Q56" s="60">
        <f>IFERROR(VLOOKUP(B56,#REF!,2,FALSE),0)</f>
        <v>0</v>
      </c>
      <c r="R56" s="53">
        <f t="shared" si="1"/>
        <v>0</v>
      </c>
      <c r="S56" s="67">
        <f t="shared" si="6"/>
        <v>0</v>
      </c>
      <c r="T56" s="65">
        <f t="shared" si="2"/>
        <v>0</v>
      </c>
      <c r="U56" s="64">
        <f t="shared" si="3"/>
        <v>0</v>
      </c>
      <c r="V56" s="63" t="e">
        <f>VLOOKUP(B56,Hoja1!$B$5:$H$749,21,FALSE)</f>
        <v>#REF!</v>
      </c>
      <c r="W56" s="63" t="e">
        <f t="shared" si="4"/>
        <v>#REF!</v>
      </c>
    </row>
    <row r="57" spans="1:23" x14ac:dyDescent="0.3">
      <c r="A57" s="4">
        <v>53</v>
      </c>
      <c r="B57" s="5" t="s">
        <v>127</v>
      </c>
      <c r="C57" s="5" t="s">
        <v>56</v>
      </c>
      <c r="D57" s="5" t="s">
        <v>124</v>
      </c>
      <c r="E57" s="5" t="s">
        <v>128</v>
      </c>
      <c r="F57" s="6" t="s">
        <v>12</v>
      </c>
      <c r="G57" s="15">
        <v>0</v>
      </c>
      <c r="H57" s="15">
        <v>0</v>
      </c>
      <c r="I57" s="23">
        <f t="shared" si="5"/>
        <v>0</v>
      </c>
      <c r="J57" s="22" t="s">
        <v>1548</v>
      </c>
      <c r="K57" s="31" t="s">
        <v>1559</v>
      </c>
      <c r="L57" s="22" t="str">
        <f>IFERROR(VLOOKUP(B57,#REF!,5,FALSE)," ")</f>
        <v xml:space="preserve"> </v>
      </c>
      <c r="M57" s="22" t="str">
        <f>IFERROR(VLOOKUP(B57,#REF!,6,FALSE)," ")</f>
        <v xml:space="preserve"> </v>
      </c>
      <c r="N57" s="34" t="str">
        <f t="shared" si="33"/>
        <v xml:space="preserve"> </v>
      </c>
      <c r="O57" s="35" t="str">
        <f t="shared" si="34"/>
        <v xml:space="preserve"> </v>
      </c>
      <c r="P57" s="59">
        <f>IFERROR(VLOOKUP(B57,#REF!,2,FALSE),0)</f>
        <v>0</v>
      </c>
      <c r="Q57" s="60">
        <f>IFERROR(VLOOKUP(B57,#REF!,2,FALSE),0)</f>
        <v>0</v>
      </c>
      <c r="R57" s="53">
        <f t="shared" si="1"/>
        <v>0</v>
      </c>
      <c r="S57" s="67">
        <f t="shared" si="6"/>
        <v>0</v>
      </c>
      <c r="T57" s="65">
        <f t="shared" si="2"/>
        <v>0</v>
      </c>
      <c r="U57" s="64">
        <f t="shared" si="3"/>
        <v>0</v>
      </c>
      <c r="V57" s="63" t="e">
        <f>VLOOKUP(B57,Hoja1!$B$5:$H$749,21,FALSE)</f>
        <v>#REF!</v>
      </c>
      <c r="W57" s="63" t="e">
        <f t="shared" si="4"/>
        <v>#REF!</v>
      </c>
    </row>
    <row r="58" spans="1:23" x14ac:dyDescent="0.3">
      <c r="A58" s="4">
        <v>54</v>
      </c>
      <c r="B58" s="5" t="s">
        <v>129</v>
      </c>
      <c r="C58" s="5" t="s">
        <v>56</v>
      </c>
      <c r="D58" s="5" t="s">
        <v>124</v>
      </c>
      <c r="E58" s="5" t="s">
        <v>130</v>
      </c>
      <c r="F58" s="6" t="s">
        <v>12</v>
      </c>
      <c r="G58" s="15">
        <v>3544.13</v>
      </c>
      <c r="H58" s="15">
        <v>1151.3</v>
      </c>
      <c r="I58" s="23">
        <f t="shared" si="5"/>
        <v>-0.67520000000000002</v>
      </c>
      <c r="J58" s="22" t="s">
        <v>1543</v>
      </c>
      <c r="K58" s="31" t="str">
        <f t="shared" ref="K58" si="35">IF(AND(H58&gt;0,(0.5*G58)&gt;H58),"Subgrupo 1.1",IF(AND((0.5*G58)&lt;H58,G58&gt;H58),"Subgrupo 1.2","Grupo 2 "))</f>
        <v>Subgrupo 1.1</v>
      </c>
      <c r="L58" s="28" t="s">
        <v>1555</v>
      </c>
      <c r="M58" s="28" t="s">
        <v>1556</v>
      </c>
      <c r="N58" s="36">
        <f>ROUND(IF(0.75*G58&lt;1.03*H58,0.75*G58,1.03*H58),1)</f>
        <v>1185.8</v>
      </c>
      <c r="O58" s="37">
        <f>ROUND(IF(G58&lt;1.08*H58,G58,1.08*H58),2)</f>
        <v>1243.4000000000001</v>
      </c>
      <c r="P58" s="59">
        <f>IFERROR(VLOOKUP(B58,#REF!,2,FALSE),0)</f>
        <v>0</v>
      </c>
      <c r="Q58" s="60">
        <f>IFERROR(VLOOKUP(B58,#REF!,2,FALSE),0)</f>
        <v>0</v>
      </c>
      <c r="R58" s="53">
        <f t="shared" si="1"/>
        <v>0</v>
      </c>
      <c r="S58" s="67">
        <f t="shared" si="6"/>
        <v>0</v>
      </c>
      <c r="T58" s="65">
        <f t="shared" si="2"/>
        <v>0</v>
      </c>
      <c r="U58" s="64">
        <f t="shared" si="3"/>
        <v>0</v>
      </c>
      <c r="V58" s="63" t="e">
        <f>VLOOKUP(B58,Hoja1!$B$5:$H$749,21,FALSE)</f>
        <v>#REF!</v>
      </c>
      <c r="W58" s="63" t="e">
        <f t="shared" si="4"/>
        <v>#REF!</v>
      </c>
    </row>
    <row r="59" spans="1:23" x14ac:dyDescent="0.3">
      <c r="A59" s="4">
        <v>55</v>
      </c>
      <c r="B59" s="5" t="s">
        <v>131</v>
      </c>
      <c r="C59" s="5" t="s">
        <v>56</v>
      </c>
      <c r="D59" s="5" t="s">
        <v>124</v>
      </c>
      <c r="E59" s="5" t="s">
        <v>132</v>
      </c>
      <c r="F59" s="6" t="s">
        <v>12</v>
      </c>
      <c r="G59" s="15">
        <v>0</v>
      </c>
      <c r="H59" s="15">
        <v>0</v>
      </c>
      <c r="I59" s="23">
        <f t="shared" si="5"/>
        <v>0</v>
      </c>
      <c r="J59" s="22" t="s">
        <v>1548</v>
      </c>
      <c r="K59" s="31" t="s">
        <v>1559</v>
      </c>
      <c r="L59" s="22" t="str">
        <f>IFERROR(VLOOKUP(B59,#REF!,5,FALSE)," ")</f>
        <v xml:space="preserve"> </v>
      </c>
      <c r="M59" s="22" t="str">
        <f>IFERROR(VLOOKUP(B59,#REF!,6,FALSE)," ")</f>
        <v xml:space="preserve"> </v>
      </c>
      <c r="N59" s="34" t="str">
        <f t="shared" ref="N59:N61" si="36">+L59</f>
        <v xml:space="preserve"> </v>
      </c>
      <c r="O59" s="35" t="str">
        <f t="shared" ref="O59:O61" si="37">+M59</f>
        <v xml:space="preserve"> </v>
      </c>
      <c r="P59" s="59">
        <f>IFERROR(VLOOKUP(B59,#REF!,2,FALSE),0)</f>
        <v>0</v>
      </c>
      <c r="Q59" s="60">
        <f>IFERROR(VLOOKUP(B59,#REF!,2,FALSE),0)</f>
        <v>0</v>
      </c>
      <c r="R59" s="53">
        <f t="shared" si="1"/>
        <v>0</v>
      </c>
      <c r="S59" s="67">
        <f t="shared" si="6"/>
        <v>0</v>
      </c>
      <c r="T59" s="65">
        <f t="shared" si="2"/>
        <v>0</v>
      </c>
      <c r="U59" s="64">
        <f t="shared" si="3"/>
        <v>0</v>
      </c>
      <c r="V59" s="63" t="e">
        <f>VLOOKUP(B59,Hoja1!$B$5:$H$749,21,FALSE)</f>
        <v>#REF!</v>
      </c>
      <c r="W59" s="63" t="e">
        <f t="shared" si="4"/>
        <v>#REF!</v>
      </c>
    </row>
    <row r="60" spans="1:23" x14ac:dyDescent="0.3">
      <c r="A60" s="4">
        <v>56</v>
      </c>
      <c r="B60" s="5" t="s">
        <v>133</v>
      </c>
      <c r="C60" s="5" t="s">
        <v>56</v>
      </c>
      <c r="D60" s="5" t="s">
        <v>124</v>
      </c>
      <c r="E60" s="5" t="s">
        <v>134</v>
      </c>
      <c r="F60" s="6" t="s">
        <v>12</v>
      </c>
      <c r="G60" s="15">
        <v>0</v>
      </c>
      <c r="H60" s="15">
        <v>0</v>
      </c>
      <c r="I60" s="23">
        <f t="shared" si="5"/>
        <v>0</v>
      </c>
      <c r="J60" s="22" t="s">
        <v>1548</v>
      </c>
      <c r="K60" s="31" t="s">
        <v>1559</v>
      </c>
      <c r="L60" s="22" t="str">
        <f>IFERROR(VLOOKUP(B60,#REF!,5,FALSE)," ")</f>
        <v xml:space="preserve"> </v>
      </c>
      <c r="M60" s="22" t="str">
        <f>IFERROR(VLOOKUP(B60,#REF!,6,FALSE)," ")</f>
        <v xml:space="preserve"> </v>
      </c>
      <c r="N60" s="34" t="str">
        <f t="shared" si="36"/>
        <v xml:space="preserve"> </v>
      </c>
      <c r="O60" s="35" t="str">
        <f t="shared" si="37"/>
        <v xml:space="preserve"> </v>
      </c>
      <c r="P60" s="59">
        <f>IFERROR(VLOOKUP(B60,#REF!,2,FALSE),0)</f>
        <v>0</v>
      </c>
      <c r="Q60" s="60">
        <f>IFERROR(VLOOKUP(B60,#REF!,2,FALSE),0)</f>
        <v>0</v>
      </c>
      <c r="R60" s="53">
        <f t="shared" si="1"/>
        <v>0</v>
      </c>
      <c r="S60" s="67">
        <f t="shared" si="6"/>
        <v>0</v>
      </c>
      <c r="T60" s="65">
        <f t="shared" si="2"/>
        <v>0</v>
      </c>
      <c r="U60" s="64">
        <f t="shared" si="3"/>
        <v>0</v>
      </c>
      <c r="V60" s="63" t="e">
        <f>VLOOKUP(B60,Hoja1!$B$5:$H$749,21,FALSE)</f>
        <v>#REF!</v>
      </c>
      <c r="W60" s="63" t="e">
        <f t="shared" si="4"/>
        <v>#REF!</v>
      </c>
    </row>
    <row r="61" spans="1:23" x14ac:dyDescent="0.3">
      <c r="A61" s="4">
        <v>57</v>
      </c>
      <c r="B61" s="5" t="s">
        <v>135</v>
      </c>
      <c r="C61" s="5" t="s">
        <v>56</v>
      </c>
      <c r="D61" s="5" t="s">
        <v>124</v>
      </c>
      <c r="E61" s="5" t="s">
        <v>136</v>
      </c>
      <c r="F61" s="6" t="s">
        <v>12</v>
      </c>
      <c r="G61" s="15">
        <v>0</v>
      </c>
      <c r="H61" s="15">
        <v>0</v>
      </c>
      <c r="I61" s="23">
        <f t="shared" si="5"/>
        <v>0</v>
      </c>
      <c r="J61" s="22" t="s">
        <v>1548</v>
      </c>
      <c r="K61" s="31" t="s">
        <v>1559</v>
      </c>
      <c r="L61" s="22" t="str">
        <f>IFERROR(VLOOKUP(B61,#REF!,5,FALSE)," ")</f>
        <v xml:space="preserve"> </v>
      </c>
      <c r="M61" s="22" t="str">
        <f>IFERROR(VLOOKUP(B61,#REF!,6,FALSE)," ")</f>
        <v xml:space="preserve"> </v>
      </c>
      <c r="N61" s="34" t="str">
        <f t="shared" si="36"/>
        <v xml:space="preserve"> </v>
      </c>
      <c r="O61" s="35" t="str">
        <f t="shared" si="37"/>
        <v xml:space="preserve"> </v>
      </c>
      <c r="P61" s="59">
        <f>IFERROR(VLOOKUP(B61,#REF!,2,FALSE),0)</f>
        <v>0</v>
      </c>
      <c r="Q61" s="60">
        <f>IFERROR(VLOOKUP(B61,#REF!,2,FALSE),0)</f>
        <v>0</v>
      </c>
      <c r="R61" s="53">
        <f t="shared" si="1"/>
        <v>0</v>
      </c>
      <c r="S61" s="67">
        <f t="shared" si="6"/>
        <v>0</v>
      </c>
      <c r="T61" s="65">
        <f t="shared" si="2"/>
        <v>0</v>
      </c>
      <c r="U61" s="64">
        <f t="shared" si="3"/>
        <v>0</v>
      </c>
      <c r="V61" s="63" t="e">
        <f>VLOOKUP(B61,Hoja1!$B$5:$H$749,21,FALSE)</f>
        <v>#REF!</v>
      </c>
      <c r="W61" s="63" t="e">
        <f t="shared" si="4"/>
        <v>#REF!</v>
      </c>
    </row>
    <row r="62" spans="1:23" x14ac:dyDescent="0.3">
      <c r="A62" s="4">
        <v>58</v>
      </c>
      <c r="B62" s="5" t="s">
        <v>137</v>
      </c>
      <c r="C62" s="5" t="s">
        <v>56</v>
      </c>
      <c r="D62" s="5" t="s">
        <v>138</v>
      </c>
      <c r="E62" s="5" t="s">
        <v>139</v>
      </c>
      <c r="F62" s="6" t="s">
        <v>30</v>
      </c>
      <c r="G62" s="15">
        <v>12469.1</v>
      </c>
      <c r="H62" s="15">
        <v>3038.5800000000004</v>
      </c>
      <c r="I62" s="23">
        <f t="shared" si="5"/>
        <v>-0.75629999999999997</v>
      </c>
      <c r="J62" s="22" t="s">
        <v>1543</v>
      </c>
      <c r="K62" s="30" t="str">
        <f t="shared" si="0"/>
        <v>X &lt; -40%B</v>
      </c>
      <c r="L62" s="24" t="e">
        <f>VLOOKUP(K62,#REF!,2,FALSE)</f>
        <v>#REF!</v>
      </c>
      <c r="M62" s="24" t="e">
        <f>VLOOKUP(K62,#REF!,3,FALSE)</f>
        <v>#REF!</v>
      </c>
      <c r="N62" s="34" t="e">
        <f>ROUND(H62*(1+L62),2)</f>
        <v>#REF!</v>
      </c>
      <c r="O62" s="35" t="e">
        <f>ROUND(H62*(1+M62),2)</f>
        <v>#REF!</v>
      </c>
      <c r="P62" s="57">
        <f>IFERROR(VLOOKUP(B62,#REF!,2,FALSE),0)</f>
        <v>0</v>
      </c>
      <c r="Q62" s="58">
        <f>IFERROR(VLOOKUP(B62,#REF!,2,FALSE),0)</f>
        <v>0</v>
      </c>
      <c r="R62" s="54">
        <f t="shared" si="1"/>
        <v>0</v>
      </c>
      <c r="S62" s="67" t="e">
        <f t="shared" si="6"/>
        <v>#REF!</v>
      </c>
      <c r="T62" s="65" t="e">
        <f t="shared" si="2"/>
        <v>#REF!</v>
      </c>
      <c r="U62" s="64" t="e">
        <f t="shared" si="3"/>
        <v>#REF!</v>
      </c>
      <c r="V62" s="63" t="e">
        <f>VLOOKUP(B62,Hoja1!$B$5:$H$749,21,FALSE)</f>
        <v>#REF!</v>
      </c>
      <c r="W62" s="63" t="e">
        <f t="shared" si="4"/>
        <v>#REF!</v>
      </c>
    </row>
    <row r="63" spans="1:23" x14ac:dyDescent="0.3">
      <c r="A63" s="4">
        <v>59</v>
      </c>
      <c r="B63" s="5" t="s">
        <v>140</v>
      </c>
      <c r="C63" s="5" t="s">
        <v>56</v>
      </c>
      <c r="D63" s="5" t="s">
        <v>138</v>
      </c>
      <c r="E63" s="5" t="s">
        <v>141</v>
      </c>
      <c r="F63" s="6" t="s">
        <v>12</v>
      </c>
      <c r="G63" s="15">
        <v>0</v>
      </c>
      <c r="H63" s="15">
        <v>0</v>
      </c>
      <c r="I63" s="23">
        <f t="shared" si="5"/>
        <v>0</v>
      </c>
      <c r="J63" s="22" t="s">
        <v>1548</v>
      </c>
      <c r="K63" s="31" t="s">
        <v>1559</v>
      </c>
      <c r="L63" s="22" t="str">
        <f>IFERROR(VLOOKUP(B63,#REF!,5,FALSE)," ")</f>
        <v xml:space="preserve"> </v>
      </c>
      <c r="M63" s="22" t="str">
        <f>IFERROR(VLOOKUP(B63,#REF!,6,FALSE)," ")</f>
        <v xml:space="preserve"> </v>
      </c>
      <c r="N63" s="34" t="str">
        <f>+L63</f>
        <v xml:space="preserve"> </v>
      </c>
      <c r="O63" s="35" t="str">
        <f>+M63</f>
        <v xml:space="preserve"> </v>
      </c>
      <c r="P63" s="59">
        <f>IFERROR(VLOOKUP(B63,#REF!,2,FALSE),0)</f>
        <v>0</v>
      </c>
      <c r="Q63" s="60">
        <f>IFERROR(VLOOKUP(B63,#REF!,2,FALSE),0)</f>
        <v>0</v>
      </c>
      <c r="R63" s="53">
        <f t="shared" si="1"/>
        <v>0</v>
      </c>
      <c r="S63" s="67">
        <f t="shared" si="6"/>
        <v>0</v>
      </c>
      <c r="T63" s="65">
        <f t="shared" si="2"/>
        <v>0</v>
      </c>
      <c r="U63" s="64">
        <f t="shared" si="3"/>
        <v>0</v>
      </c>
      <c r="V63" s="63" t="e">
        <f>VLOOKUP(B63,Hoja1!$B$5:$H$749,21,FALSE)</f>
        <v>#REF!</v>
      </c>
      <c r="W63" s="63" t="e">
        <f t="shared" si="4"/>
        <v>#REF!</v>
      </c>
    </row>
    <row r="64" spans="1:23" x14ac:dyDescent="0.3">
      <c r="A64" s="4">
        <v>60</v>
      </c>
      <c r="B64" s="5" t="s">
        <v>142</v>
      </c>
      <c r="C64" s="5" t="s">
        <v>56</v>
      </c>
      <c r="D64" s="5" t="s">
        <v>143</v>
      </c>
      <c r="E64" s="5" t="s">
        <v>143</v>
      </c>
      <c r="F64" s="6" t="s">
        <v>30</v>
      </c>
      <c r="G64" s="15">
        <v>141637.44</v>
      </c>
      <c r="H64" s="15">
        <v>87572.06</v>
      </c>
      <c r="I64" s="23">
        <f t="shared" si="5"/>
        <v>-0.38169999999999998</v>
      </c>
      <c r="J64" s="22" t="s">
        <v>1544</v>
      </c>
      <c r="K64" s="30" t="str">
        <f t="shared" si="0"/>
        <v>-40%≤ X &lt; -30%B</v>
      </c>
      <c r="L64" s="24" t="e">
        <f>VLOOKUP(K64,#REF!,2,FALSE)</f>
        <v>#REF!</v>
      </c>
      <c r="M64" s="24" t="e">
        <f>VLOOKUP(K64,#REF!,3,FALSE)</f>
        <v>#REF!</v>
      </c>
      <c r="N64" s="34" t="e">
        <f t="shared" ref="N64:N65" si="38">ROUND(H64*(1+L64),2)</f>
        <v>#REF!</v>
      </c>
      <c r="O64" s="35" t="e">
        <f t="shared" ref="O64:O65" si="39">ROUND(H64*(1+M64),2)</f>
        <v>#REF!</v>
      </c>
      <c r="P64" s="57">
        <f>IFERROR(VLOOKUP(B64,#REF!,2,FALSE),0)</f>
        <v>0</v>
      </c>
      <c r="Q64" s="58">
        <f>IFERROR(VLOOKUP(B64,#REF!,2,FALSE),0)</f>
        <v>0</v>
      </c>
      <c r="R64" s="54">
        <f t="shared" si="1"/>
        <v>0</v>
      </c>
      <c r="S64" s="67" t="e">
        <f t="shared" si="6"/>
        <v>#REF!</v>
      </c>
      <c r="T64" s="65" t="e">
        <f t="shared" si="2"/>
        <v>#REF!</v>
      </c>
      <c r="U64" s="64" t="e">
        <f t="shared" si="3"/>
        <v>#REF!</v>
      </c>
      <c r="V64" s="63" t="e">
        <f>VLOOKUP(B64,Hoja1!$B$5:$H$749,21,FALSE)</f>
        <v>#REF!</v>
      </c>
      <c r="W64" s="63" t="e">
        <f t="shared" si="4"/>
        <v>#REF!</v>
      </c>
    </row>
    <row r="65" spans="1:23" x14ac:dyDescent="0.3">
      <c r="A65" s="4">
        <v>61</v>
      </c>
      <c r="B65" s="5" t="s">
        <v>144</v>
      </c>
      <c r="C65" s="5" t="s">
        <v>56</v>
      </c>
      <c r="D65" s="5" t="s">
        <v>145</v>
      </c>
      <c r="E65" s="5" t="s">
        <v>145</v>
      </c>
      <c r="F65" s="6" t="s">
        <v>30</v>
      </c>
      <c r="G65" s="15">
        <v>44545.700000000004</v>
      </c>
      <c r="H65" s="15">
        <v>51005.4</v>
      </c>
      <c r="I65" s="23">
        <f t="shared" si="5"/>
        <v>0.14499999999999999</v>
      </c>
      <c r="J65" s="22" t="s">
        <v>1549</v>
      </c>
      <c r="K65" s="30" t="str">
        <f t="shared" si="0"/>
        <v>10%≤ X &lt; 20%B</v>
      </c>
      <c r="L65" s="24" t="e">
        <f>VLOOKUP(K65,#REF!,2,FALSE)</f>
        <v>#REF!</v>
      </c>
      <c r="M65" s="24" t="e">
        <f>VLOOKUP(K65,#REF!,3,FALSE)</f>
        <v>#REF!</v>
      </c>
      <c r="N65" s="34" t="e">
        <f t="shared" si="38"/>
        <v>#REF!</v>
      </c>
      <c r="O65" s="35" t="e">
        <f t="shared" si="39"/>
        <v>#REF!</v>
      </c>
      <c r="P65" s="57">
        <f>IFERROR(VLOOKUP(B65,#REF!,2,FALSE),0)</f>
        <v>0</v>
      </c>
      <c r="Q65" s="58">
        <f>IFERROR(VLOOKUP(B65,#REF!,2,FALSE),0)</f>
        <v>0</v>
      </c>
      <c r="R65" s="54">
        <f t="shared" si="1"/>
        <v>0</v>
      </c>
      <c r="S65" s="67" t="e">
        <f t="shared" si="6"/>
        <v>#REF!</v>
      </c>
      <c r="T65" s="65" t="e">
        <f t="shared" si="2"/>
        <v>#REF!</v>
      </c>
      <c r="U65" s="64" t="e">
        <f t="shared" si="3"/>
        <v>#REF!</v>
      </c>
      <c r="V65" s="63" t="e">
        <f>VLOOKUP(B65,Hoja1!$B$5:$H$749,21,FALSE)</f>
        <v>#REF!</v>
      </c>
      <c r="W65" s="63" t="e">
        <f t="shared" si="4"/>
        <v>#REF!</v>
      </c>
    </row>
    <row r="66" spans="1:23" x14ac:dyDescent="0.3">
      <c r="A66" s="4">
        <v>62</v>
      </c>
      <c r="B66" s="5" t="s">
        <v>146</v>
      </c>
      <c r="C66" s="5" t="s">
        <v>56</v>
      </c>
      <c r="D66" s="5" t="s">
        <v>145</v>
      </c>
      <c r="E66" s="5" t="s">
        <v>147</v>
      </c>
      <c r="F66" s="6" t="s">
        <v>12</v>
      </c>
      <c r="G66" s="15">
        <v>2912.71</v>
      </c>
      <c r="H66" s="15">
        <v>1298.68</v>
      </c>
      <c r="I66" s="23">
        <f t="shared" si="5"/>
        <v>-0.55410000000000004</v>
      </c>
      <c r="J66" s="22" t="s">
        <v>1543</v>
      </c>
      <c r="K66" s="31" t="str">
        <f t="shared" ref="K66" si="40">IF(AND(H66&gt;0,(0.5*G66)&gt;H66),"Subgrupo 1.1",IF(AND((0.5*G66)&lt;H66,G66&gt;H66),"Subgrupo 1.2","Grupo 2 "))</f>
        <v>Subgrupo 1.1</v>
      </c>
      <c r="L66" s="28" t="s">
        <v>1555</v>
      </c>
      <c r="M66" s="28" t="s">
        <v>1556</v>
      </c>
      <c r="N66" s="36">
        <f>ROUND(IF(0.75*G66&lt;1.03*H66,0.75*G66,1.03*H66),1)</f>
        <v>1337.6</v>
      </c>
      <c r="O66" s="37">
        <f>ROUND(IF(G66&lt;1.08*H66,G66,1.08*H66),2)</f>
        <v>1402.57</v>
      </c>
      <c r="P66" s="59">
        <f>IFERROR(VLOOKUP(B66,#REF!,2,FALSE),0)</f>
        <v>0</v>
      </c>
      <c r="Q66" s="60">
        <f>IFERROR(VLOOKUP(B66,#REF!,2,FALSE),0)</f>
        <v>0</v>
      </c>
      <c r="R66" s="53">
        <f t="shared" si="1"/>
        <v>0</v>
      </c>
      <c r="S66" s="67">
        <f t="shared" si="6"/>
        <v>0</v>
      </c>
      <c r="T66" s="65">
        <f t="shared" si="2"/>
        <v>0</v>
      </c>
      <c r="U66" s="64">
        <f t="shared" si="3"/>
        <v>0</v>
      </c>
      <c r="V66" s="63" t="e">
        <f>VLOOKUP(B66,Hoja1!$B$5:$H$749,21,FALSE)</f>
        <v>#REF!</v>
      </c>
      <c r="W66" s="63" t="e">
        <f t="shared" si="4"/>
        <v>#REF!</v>
      </c>
    </row>
    <row r="67" spans="1:23" x14ac:dyDescent="0.3">
      <c r="A67" s="4">
        <v>63</v>
      </c>
      <c r="B67" s="5" t="s">
        <v>148</v>
      </c>
      <c r="C67" s="5" t="s">
        <v>56</v>
      </c>
      <c r="D67" s="5" t="s">
        <v>145</v>
      </c>
      <c r="E67" s="5" t="s">
        <v>149</v>
      </c>
      <c r="F67" s="6" t="s">
        <v>12</v>
      </c>
      <c r="G67" s="15">
        <v>0</v>
      </c>
      <c r="H67" s="15">
        <v>0</v>
      </c>
      <c r="I67" s="23">
        <f t="shared" si="5"/>
        <v>0</v>
      </c>
      <c r="J67" s="22" t="s">
        <v>1548</v>
      </c>
      <c r="K67" s="31" t="s">
        <v>1559</v>
      </c>
      <c r="L67" s="22" t="str">
        <f>IFERROR(VLOOKUP(B67,#REF!,5,FALSE)," ")</f>
        <v xml:space="preserve"> </v>
      </c>
      <c r="M67" s="22" t="str">
        <f>IFERROR(VLOOKUP(B67,#REF!,6,FALSE)," ")</f>
        <v xml:space="preserve"> </v>
      </c>
      <c r="N67" s="34" t="str">
        <f t="shared" ref="N67:N68" si="41">+L67</f>
        <v xml:space="preserve"> </v>
      </c>
      <c r="O67" s="35" t="str">
        <f t="shared" ref="O67:O68" si="42">+M67</f>
        <v xml:space="preserve"> </v>
      </c>
      <c r="P67" s="59">
        <f>IFERROR(VLOOKUP(B67,#REF!,2,FALSE),0)</f>
        <v>0</v>
      </c>
      <c r="Q67" s="60">
        <f>IFERROR(VLOOKUP(B67,#REF!,2,FALSE),0)</f>
        <v>0</v>
      </c>
      <c r="R67" s="53">
        <f t="shared" si="1"/>
        <v>0</v>
      </c>
      <c r="S67" s="67">
        <f t="shared" si="6"/>
        <v>0</v>
      </c>
      <c r="T67" s="65">
        <f t="shared" si="2"/>
        <v>0</v>
      </c>
      <c r="U67" s="64">
        <f t="shared" si="3"/>
        <v>0</v>
      </c>
      <c r="V67" s="63" t="e">
        <f>VLOOKUP(B67,Hoja1!$B$5:$H$749,21,FALSE)</f>
        <v>#REF!</v>
      </c>
      <c r="W67" s="63" t="e">
        <f t="shared" si="4"/>
        <v>#REF!</v>
      </c>
    </row>
    <row r="68" spans="1:23" x14ac:dyDescent="0.3">
      <c r="A68" s="4">
        <v>64</v>
      </c>
      <c r="B68" s="5" t="s">
        <v>150</v>
      </c>
      <c r="C68" s="5" t="s">
        <v>56</v>
      </c>
      <c r="D68" s="5" t="s">
        <v>145</v>
      </c>
      <c r="E68" s="5" t="s">
        <v>151</v>
      </c>
      <c r="F68" s="6" t="s">
        <v>12</v>
      </c>
      <c r="G68" s="15">
        <v>0</v>
      </c>
      <c r="H68" s="15">
        <v>0</v>
      </c>
      <c r="I68" s="23">
        <f t="shared" si="5"/>
        <v>0</v>
      </c>
      <c r="J68" s="22" t="s">
        <v>1548</v>
      </c>
      <c r="K68" s="31" t="s">
        <v>1559</v>
      </c>
      <c r="L68" s="22" t="str">
        <f>IFERROR(VLOOKUP(B68,#REF!,5,FALSE)," ")</f>
        <v xml:space="preserve"> </v>
      </c>
      <c r="M68" s="22" t="str">
        <f>IFERROR(VLOOKUP(B68,#REF!,6,FALSE)," ")</f>
        <v xml:space="preserve"> </v>
      </c>
      <c r="N68" s="34" t="str">
        <f t="shared" si="41"/>
        <v xml:space="preserve"> </v>
      </c>
      <c r="O68" s="35" t="str">
        <f t="shared" si="42"/>
        <v xml:space="preserve"> </v>
      </c>
      <c r="P68" s="59">
        <f>IFERROR(VLOOKUP(B68,#REF!,2,FALSE),0)</f>
        <v>0</v>
      </c>
      <c r="Q68" s="60">
        <f>IFERROR(VLOOKUP(B68,#REF!,2,FALSE),0)</f>
        <v>0</v>
      </c>
      <c r="R68" s="53">
        <f t="shared" si="1"/>
        <v>0</v>
      </c>
      <c r="S68" s="67">
        <f t="shared" si="6"/>
        <v>0</v>
      </c>
      <c r="T68" s="65">
        <f t="shared" si="2"/>
        <v>0</v>
      </c>
      <c r="U68" s="64">
        <f t="shared" si="3"/>
        <v>0</v>
      </c>
      <c r="V68" s="63" t="e">
        <f>VLOOKUP(B68,Hoja1!$B$5:$H$749,21,FALSE)</f>
        <v>#REF!</v>
      </c>
      <c r="W68" s="63" t="e">
        <f t="shared" si="4"/>
        <v>#REF!</v>
      </c>
    </row>
    <row r="69" spans="1:23" x14ac:dyDescent="0.3">
      <c r="A69" s="4">
        <v>65</v>
      </c>
      <c r="B69" s="5" t="s">
        <v>152</v>
      </c>
      <c r="C69" s="5" t="s">
        <v>56</v>
      </c>
      <c r="D69" s="5" t="s">
        <v>153</v>
      </c>
      <c r="E69" s="5" t="s">
        <v>154</v>
      </c>
      <c r="F69" s="6" t="s">
        <v>9</v>
      </c>
      <c r="G69" s="15">
        <v>16640537.699999997</v>
      </c>
      <c r="H69" s="15">
        <v>14852982.699999999</v>
      </c>
      <c r="I69" s="23">
        <f t="shared" si="5"/>
        <v>-0.1074</v>
      </c>
      <c r="J69" s="22" t="s">
        <v>1546</v>
      </c>
      <c r="K69" s="30" t="str">
        <f t="shared" ref="K69:K132" si="43">J69&amp;F69</f>
        <v>-20%≤ X &lt; -10%A</v>
      </c>
      <c r="L69" s="24" t="e">
        <f>VLOOKUP(K69,#REF!,2,FALSE)</f>
        <v>#REF!</v>
      </c>
      <c r="M69" s="24" t="e">
        <f>VLOOKUP(K69,#REF!,3,FALSE)</f>
        <v>#REF!</v>
      </c>
      <c r="N69" s="34" t="e">
        <f t="shared" ref="N69:N70" si="44">ROUND(H69*(1+L69),2)</f>
        <v>#REF!</v>
      </c>
      <c r="O69" s="35" t="e">
        <f t="shared" ref="O69:O70" si="45">ROUND(H69*(1+M69),2)</f>
        <v>#REF!</v>
      </c>
      <c r="P69" s="57">
        <f>IFERROR(VLOOKUP(B69,#REF!,2,FALSE),0)</f>
        <v>0</v>
      </c>
      <c r="Q69" s="58">
        <f>IFERROR(VLOOKUP(B69,#REF!,2,FALSE),0)</f>
        <v>0</v>
      </c>
      <c r="R69" s="54">
        <f t="shared" ref="R69:R132" si="46">+P69+Q69</f>
        <v>0</v>
      </c>
      <c r="S69" s="67" t="e">
        <f t="shared" si="6"/>
        <v>#REF!</v>
      </c>
      <c r="T69" s="65" t="e">
        <f t="shared" ref="T69:T132" si="47">IF(AND(R69&lt;O69,R69&gt;N69),ROUND(((R69-N69)/(O69-N69))*10,0),0)</f>
        <v>#REF!</v>
      </c>
      <c r="U69" s="64" t="e">
        <f t="shared" ref="U69:U132" si="48">+S69+T69</f>
        <v>#REF!</v>
      </c>
      <c r="V69" s="63" t="e">
        <f>VLOOKUP(B69,Hoja1!$B$5:$H$749,21,FALSE)</f>
        <v>#REF!</v>
      </c>
      <c r="W69" s="63" t="e">
        <f t="shared" ref="W69:W132" si="49">+V69-S69</f>
        <v>#REF!</v>
      </c>
    </row>
    <row r="70" spans="1:23" x14ac:dyDescent="0.3">
      <c r="A70" s="4">
        <v>66</v>
      </c>
      <c r="B70" s="5" t="s">
        <v>155</v>
      </c>
      <c r="C70" s="5" t="s">
        <v>56</v>
      </c>
      <c r="D70" s="5" t="s">
        <v>153</v>
      </c>
      <c r="E70" s="5" t="s">
        <v>156</v>
      </c>
      <c r="F70" s="6" t="s">
        <v>60</v>
      </c>
      <c r="G70" s="15">
        <v>1429859.11</v>
      </c>
      <c r="H70" s="15">
        <v>1050328.54</v>
      </c>
      <c r="I70" s="23">
        <f t="shared" ref="I70:I133" si="50">ROUND(IFERROR(H70/G70-1,0),4)</f>
        <v>-0.26540000000000002</v>
      </c>
      <c r="J70" s="22" t="s">
        <v>1545</v>
      </c>
      <c r="K70" s="30" t="str">
        <f t="shared" si="43"/>
        <v>-30%≤ X &lt; -20%D</v>
      </c>
      <c r="L70" s="24" t="e">
        <f>VLOOKUP(K70,#REF!,2,FALSE)</f>
        <v>#REF!</v>
      </c>
      <c r="M70" s="24" t="e">
        <f>VLOOKUP(K70,#REF!,3,FALSE)</f>
        <v>#REF!</v>
      </c>
      <c r="N70" s="34" t="e">
        <f t="shared" si="44"/>
        <v>#REF!</v>
      </c>
      <c r="O70" s="35" t="e">
        <f t="shared" si="45"/>
        <v>#REF!</v>
      </c>
      <c r="P70" s="57">
        <f>IFERROR(VLOOKUP(B70,#REF!,2,FALSE),0)</f>
        <v>0</v>
      </c>
      <c r="Q70" s="58">
        <f>IFERROR(VLOOKUP(B70,#REF!,2,FALSE),0)</f>
        <v>0</v>
      </c>
      <c r="R70" s="54">
        <f t="shared" si="46"/>
        <v>0</v>
      </c>
      <c r="S70" s="67" t="e">
        <f t="shared" ref="S70:S133" si="51">IF(R70&gt;O70,80,IF(R70&gt;N70,70,0))</f>
        <v>#REF!</v>
      </c>
      <c r="T70" s="65" t="e">
        <f t="shared" si="47"/>
        <v>#REF!</v>
      </c>
      <c r="U70" s="64" t="e">
        <f t="shared" si="48"/>
        <v>#REF!</v>
      </c>
      <c r="V70" s="63" t="e">
        <f>VLOOKUP(B70,Hoja1!$B$5:$H$749,21,FALSE)</f>
        <v>#REF!</v>
      </c>
      <c r="W70" s="63" t="e">
        <f t="shared" si="49"/>
        <v>#REF!</v>
      </c>
    </row>
    <row r="71" spans="1:23" x14ac:dyDescent="0.3">
      <c r="A71" s="4">
        <v>67</v>
      </c>
      <c r="B71" s="5" t="s">
        <v>157</v>
      </c>
      <c r="C71" s="5" t="s">
        <v>56</v>
      </c>
      <c r="D71" s="5" t="s">
        <v>153</v>
      </c>
      <c r="E71" s="5" t="s">
        <v>158</v>
      </c>
      <c r="F71" s="6" t="s">
        <v>12</v>
      </c>
      <c r="G71" s="15">
        <v>1360408.0099999998</v>
      </c>
      <c r="H71" s="15">
        <v>1293585.21</v>
      </c>
      <c r="I71" s="23">
        <f t="shared" si="50"/>
        <v>-4.9099999999999998E-2</v>
      </c>
      <c r="J71" s="22" t="s">
        <v>1547</v>
      </c>
      <c r="K71" s="31" t="str">
        <f t="shared" ref="K71:K73" si="52">IF(AND(H71&gt;0,(0.5*G71)&gt;H71),"Subgrupo 1.1",IF(AND((0.5*G71)&lt;H71,G71&gt;H71),"Subgrupo 1.2","Grupo 2 "))</f>
        <v>Subgrupo 1.2</v>
      </c>
      <c r="L71" s="28" t="s">
        <v>1556</v>
      </c>
      <c r="M71" s="28" t="s">
        <v>1557</v>
      </c>
      <c r="N71" s="36">
        <f t="shared" ref="N71:N73" si="53">ROUND(IF(G71&lt;1.08*H71,G71,1.08*H71),2)</f>
        <v>1360408.01</v>
      </c>
      <c r="O71" s="37">
        <f t="shared" ref="O71:O73" si="54">ROUND(IF(1.05*G71&lt;1.13*H71,1.05*G71,1.13*H71),2)</f>
        <v>1428428.41</v>
      </c>
      <c r="P71" s="59">
        <f>IFERROR(VLOOKUP(B71,#REF!,2,FALSE),0)</f>
        <v>0</v>
      </c>
      <c r="Q71" s="60">
        <f>IFERROR(VLOOKUP(B71,#REF!,2,FALSE),0)</f>
        <v>0</v>
      </c>
      <c r="R71" s="53">
        <f t="shared" si="46"/>
        <v>0</v>
      </c>
      <c r="S71" s="67">
        <f t="shared" si="51"/>
        <v>0</v>
      </c>
      <c r="T71" s="65">
        <f t="shared" si="47"/>
        <v>0</v>
      </c>
      <c r="U71" s="64">
        <f t="shared" si="48"/>
        <v>0</v>
      </c>
      <c r="V71" s="63" t="e">
        <f>VLOOKUP(B71,Hoja1!$B$5:$H$749,21,FALSE)</f>
        <v>#REF!</v>
      </c>
      <c r="W71" s="63" t="e">
        <f t="shared" si="49"/>
        <v>#REF!</v>
      </c>
    </row>
    <row r="72" spans="1:23" x14ac:dyDescent="0.3">
      <c r="A72" s="4">
        <v>68</v>
      </c>
      <c r="B72" s="5" t="s">
        <v>159</v>
      </c>
      <c r="C72" s="5" t="s">
        <v>56</v>
      </c>
      <c r="D72" s="5" t="s">
        <v>153</v>
      </c>
      <c r="E72" s="5" t="s">
        <v>160</v>
      </c>
      <c r="F72" s="6" t="s">
        <v>12</v>
      </c>
      <c r="G72" s="15">
        <v>281175.32</v>
      </c>
      <c r="H72" s="15">
        <v>256366.31999999998</v>
      </c>
      <c r="I72" s="23">
        <f t="shared" si="50"/>
        <v>-8.8200000000000001E-2</v>
      </c>
      <c r="J72" s="22" t="s">
        <v>1547</v>
      </c>
      <c r="K72" s="31" t="str">
        <f t="shared" si="52"/>
        <v>Subgrupo 1.2</v>
      </c>
      <c r="L72" s="28" t="s">
        <v>1556</v>
      </c>
      <c r="M72" s="28" t="s">
        <v>1557</v>
      </c>
      <c r="N72" s="36">
        <f t="shared" si="53"/>
        <v>276875.63</v>
      </c>
      <c r="O72" s="37">
        <f t="shared" si="54"/>
        <v>289693.94</v>
      </c>
      <c r="P72" s="59">
        <f>IFERROR(VLOOKUP(B72,#REF!,2,FALSE),0)</f>
        <v>0</v>
      </c>
      <c r="Q72" s="60">
        <f>IFERROR(VLOOKUP(B72,#REF!,2,FALSE),0)</f>
        <v>0</v>
      </c>
      <c r="R72" s="53">
        <f t="shared" si="46"/>
        <v>0</v>
      </c>
      <c r="S72" s="67">
        <f t="shared" si="51"/>
        <v>0</v>
      </c>
      <c r="T72" s="65">
        <f t="shared" si="47"/>
        <v>0</v>
      </c>
      <c r="U72" s="64">
        <f t="shared" si="48"/>
        <v>0</v>
      </c>
      <c r="V72" s="63" t="e">
        <f>VLOOKUP(B72,Hoja1!$B$5:$H$749,21,FALSE)</f>
        <v>#REF!</v>
      </c>
      <c r="W72" s="63" t="e">
        <f t="shared" si="49"/>
        <v>#REF!</v>
      </c>
    </row>
    <row r="73" spans="1:23" x14ac:dyDescent="0.3">
      <c r="A73" s="4">
        <v>69</v>
      </c>
      <c r="B73" s="5" t="s">
        <v>161</v>
      </c>
      <c r="C73" s="5" t="s">
        <v>56</v>
      </c>
      <c r="D73" s="5" t="s">
        <v>153</v>
      </c>
      <c r="E73" s="5" t="s">
        <v>153</v>
      </c>
      <c r="F73" s="6" t="s">
        <v>12</v>
      </c>
      <c r="G73" s="15">
        <v>1002679.47</v>
      </c>
      <c r="H73" s="15">
        <v>683998.09000000008</v>
      </c>
      <c r="I73" s="23">
        <f t="shared" si="50"/>
        <v>-0.31780000000000003</v>
      </c>
      <c r="J73" s="22" t="s">
        <v>1544</v>
      </c>
      <c r="K73" s="31" t="str">
        <f t="shared" si="52"/>
        <v>Subgrupo 1.2</v>
      </c>
      <c r="L73" s="28" t="s">
        <v>1556</v>
      </c>
      <c r="M73" s="28" t="s">
        <v>1557</v>
      </c>
      <c r="N73" s="36">
        <f t="shared" si="53"/>
        <v>738717.94</v>
      </c>
      <c r="O73" s="37">
        <f t="shared" si="54"/>
        <v>772917.84</v>
      </c>
      <c r="P73" s="59">
        <f>IFERROR(VLOOKUP(B73,#REF!,2,FALSE),0)</f>
        <v>0</v>
      </c>
      <c r="Q73" s="60">
        <f>IFERROR(VLOOKUP(B73,#REF!,2,FALSE),0)</f>
        <v>0</v>
      </c>
      <c r="R73" s="53">
        <f t="shared" si="46"/>
        <v>0</v>
      </c>
      <c r="S73" s="67">
        <f t="shared" si="51"/>
        <v>0</v>
      </c>
      <c r="T73" s="65">
        <f t="shared" si="47"/>
        <v>0</v>
      </c>
      <c r="U73" s="64">
        <f t="shared" si="48"/>
        <v>0</v>
      </c>
      <c r="V73" s="63" t="e">
        <f>VLOOKUP(B73,Hoja1!$B$5:$H$749,21,FALSE)</f>
        <v>#REF!</v>
      </c>
      <c r="W73" s="63" t="e">
        <f t="shared" si="49"/>
        <v>#REF!</v>
      </c>
    </row>
    <row r="74" spans="1:23" x14ac:dyDescent="0.3">
      <c r="A74" s="4">
        <v>70</v>
      </c>
      <c r="B74" s="5" t="s">
        <v>162</v>
      </c>
      <c r="C74" s="5" t="s">
        <v>56</v>
      </c>
      <c r="D74" s="5" t="s">
        <v>153</v>
      </c>
      <c r="E74" s="5" t="s">
        <v>163</v>
      </c>
      <c r="F74" s="6" t="s">
        <v>60</v>
      </c>
      <c r="G74" s="15">
        <v>7482449.9299999988</v>
      </c>
      <c r="H74" s="15">
        <v>5326892.54</v>
      </c>
      <c r="I74" s="23">
        <f t="shared" si="50"/>
        <v>-0.28810000000000002</v>
      </c>
      <c r="J74" s="22" t="s">
        <v>1545</v>
      </c>
      <c r="K74" s="30" t="str">
        <f t="shared" si="43"/>
        <v>-30%≤ X &lt; -20%D</v>
      </c>
      <c r="L74" s="24" t="e">
        <f>VLOOKUP(K74,#REF!,2,FALSE)</f>
        <v>#REF!</v>
      </c>
      <c r="M74" s="24" t="e">
        <f>VLOOKUP(K74,#REF!,3,FALSE)</f>
        <v>#REF!</v>
      </c>
      <c r="N74" s="34" t="e">
        <f t="shared" ref="N74:N77" si="55">ROUND(H74*(1+L74),2)</f>
        <v>#REF!</v>
      </c>
      <c r="O74" s="35" t="e">
        <f t="shared" ref="O74:O77" si="56">ROUND(H74*(1+M74),2)</f>
        <v>#REF!</v>
      </c>
      <c r="P74" s="57">
        <f>IFERROR(VLOOKUP(B74,#REF!,2,FALSE),0)</f>
        <v>0</v>
      </c>
      <c r="Q74" s="58">
        <f>IFERROR(VLOOKUP(B74,#REF!,2,FALSE),0)</f>
        <v>0</v>
      </c>
      <c r="R74" s="54">
        <f t="shared" si="46"/>
        <v>0</v>
      </c>
      <c r="S74" s="67" t="e">
        <f t="shared" si="51"/>
        <v>#REF!</v>
      </c>
      <c r="T74" s="65" t="e">
        <f t="shared" si="47"/>
        <v>#REF!</v>
      </c>
      <c r="U74" s="64" t="e">
        <f t="shared" si="48"/>
        <v>#REF!</v>
      </c>
      <c r="V74" s="63" t="e">
        <f>VLOOKUP(B74,Hoja1!$B$5:$H$749,21,FALSE)</f>
        <v>#REF!</v>
      </c>
      <c r="W74" s="63" t="e">
        <f t="shared" si="49"/>
        <v>#REF!</v>
      </c>
    </row>
    <row r="75" spans="1:23" x14ac:dyDescent="0.3">
      <c r="A75" s="4">
        <v>71</v>
      </c>
      <c r="B75" s="5" t="s">
        <v>164</v>
      </c>
      <c r="C75" s="5" t="s">
        <v>56</v>
      </c>
      <c r="D75" s="5" t="s">
        <v>165</v>
      </c>
      <c r="E75" s="5" t="s">
        <v>165</v>
      </c>
      <c r="F75" s="6" t="s">
        <v>30</v>
      </c>
      <c r="G75" s="15">
        <v>80343.799999999988</v>
      </c>
      <c r="H75" s="15">
        <v>64070.200000000004</v>
      </c>
      <c r="I75" s="23">
        <f t="shared" si="50"/>
        <v>-0.20250000000000001</v>
      </c>
      <c r="J75" s="22" t="s">
        <v>1545</v>
      </c>
      <c r="K75" s="30" t="str">
        <f t="shared" si="43"/>
        <v>-30%≤ X &lt; -20%B</v>
      </c>
      <c r="L75" s="24" t="e">
        <f>VLOOKUP(K75,#REF!,2,FALSE)</f>
        <v>#REF!</v>
      </c>
      <c r="M75" s="24" t="e">
        <f>VLOOKUP(K75,#REF!,3,FALSE)</f>
        <v>#REF!</v>
      </c>
      <c r="N75" s="34" t="e">
        <f t="shared" si="55"/>
        <v>#REF!</v>
      </c>
      <c r="O75" s="35" t="e">
        <f t="shared" si="56"/>
        <v>#REF!</v>
      </c>
      <c r="P75" s="57">
        <f>IFERROR(VLOOKUP(B75,#REF!,2,FALSE),0)</f>
        <v>0</v>
      </c>
      <c r="Q75" s="58">
        <f>IFERROR(VLOOKUP(B75,#REF!,2,FALSE),0)</f>
        <v>0</v>
      </c>
      <c r="R75" s="54">
        <f t="shared" si="46"/>
        <v>0</v>
      </c>
      <c r="S75" s="67" t="e">
        <f t="shared" si="51"/>
        <v>#REF!</v>
      </c>
      <c r="T75" s="65" t="e">
        <f t="shared" si="47"/>
        <v>#REF!</v>
      </c>
      <c r="U75" s="64" t="e">
        <f t="shared" si="48"/>
        <v>#REF!</v>
      </c>
      <c r="V75" s="63" t="e">
        <f>VLOOKUP(B75,Hoja1!$B$5:$H$749,21,FALSE)</f>
        <v>#REF!</v>
      </c>
      <c r="W75" s="63" t="e">
        <f t="shared" si="49"/>
        <v>#REF!</v>
      </c>
    </row>
    <row r="76" spans="1:23" x14ac:dyDescent="0.3">
      <c r="A76" s="4">
        <v>72</v>
      </c>
      <c r="B76" s="5" t="s">
        <v>166</v>
      </c>
      <c r="C76" s="5" t="s">
        <v>56</v>
      </c>
      <c r="D76" s="5" t="s">
        <v>167</v>
      </c>
      <c r="E76" s="5" t="s">
        <v>167</v>
      </c>
      <c r="F76" s="6" t="s">
        <v>30</v>
      </c>
      <c r="G76" s="15">
        <v>274953.62</v>
      </c>
      <c r="H76" s="15">
        <v>175408.19000000003</v>
      </c>
      <c r="I76" s="23">
        <f t="shared" si="50"/>
        <v>-0.36199999999999999</v>
      </c>
      <c r="J76" s="22" t="s">
        <v>1544</v>
      </c>
      <c r="K76" s="30" t="str">
        <f t="shared" si="43"/>
        <v>-40%≤ X &lt; -30%B</v>
      </c>
      <c r="L76" s="24" t="e">
        <f>VLOOKUP(K76,#REF!,2,FALSE)</f>
        <v>#REF!</v>
      </c>
      <c r="M76" s="24" t="e">
        <f>VLOOKUP(K76,#REF!,3,FALSE)</f>
        <v>#REF!</v>
      </c>
      <c r="N76" s="34" t="e">
        <f t="shared" si="55"/>
        <v>#REF!</v>
      </c>
      <c r="O76" s="35" t="e">
        <f t="shared" si="56"/>
        <v>#REF!</v>
      </c>
      <c r="P76" s="57">
        <f>IFERROR(VLOOKUP(B76,#REF!,2,FALSE),0)</f>
        <v>0</v>
      </c>
      <c r="Q76" s="58">
        <f>IFERROR(VLOOKUP(B76,#REF!,2,FALSE),0)</f>
        <v>0</v>
      </c>
      <c r="R76" s="54">
        <f t="shared" si="46"/>
        <v>0</v>
      </c>
      <c r="S76" s="67" t="e">
        <f t="shared" si="51"/>
        <v>#REF!</v>
      </c>
      <c r="T76" s="65" t="e">
        <f t="shared" si="47"/>
        <v>#REF!</v>
      </c>
      <c r="U76" s="65" t="e">
        <f t="shared" si="48"/>
        <v>#REF!</v>
      </c>
      <c r="V76" s="63" t="e">
        <f>VLOOKUP(B76,Hoja1!$B$5:$H$749,21,FALSE)</f>
        <v>#REF!</v>
      </c>
      <c r="W76" s="63" t="e">
        <f t="shared" si="49"/>
        <v>#REF!</v>
      </c>
    </row>
    <row r="77" spans="1:23" x14ac:dyDescent="0.3">
      <c r="A77" s="4">
        <v>73</v>
      </c>
      <c r="B77" s="5" t="s">
        <v>168</v>
      </c>
      <c r="C77" s="5" t="s">
        <v>169</v>
      </c>
      <c r="D77" s="5" t="s">
        <v>170</v>
      </c>
      <c r="E77" s="5" t="s">
        <v>170</v>
      </c>
      <c r="F77" s="6" t="s">
        <v>9</v>
      </c>
      <c r="G77" s="15">
        <v>3399498.9399999995</v>
      </c>
      <c r="H77" s="15">
        <v>2210407.04</v>
      </c>
      <c r="I77" s="23">
        <f t="shared" si="50"/>
        <v>-0.3498</v>
      </c>
      <c r="J77" s="22" t="s">
        <v>1544</v>
      </c>
      <c r="K77" s="30" t="str">
        <f t="shared" si="43"/>
        <v>-40%≤ X &lt; -30%A</v>
      </c>
      <c r="L77" s="24" t="e">
        <f>VLOOKUP(K77,#REF!,2,FALSE)</f>
        <v>#REF!</v>
      </c>
      <c r="M77" s="24" t="e">
        <f>VLOOKUP(K77,#REF!,3,FALSE)</f>
        <v>#REF!</v>
      </c>
      <c r="N77" s="34" t="e">
        <f t="shared" si="55"/>
        <v>#REF!</v>
      </c>
      <c r="O77" s="35" t="e">
        <f t="shared" si="56"/>
        <v>#REF!</v>
      </c>
      <c r="P77" s="57">
        <f>IFERROR(VLOOKUP(B77,#REF!,2,FALSE),0)</f>
        <v>0</v>
      </c>
      <c r="Q77" s="58">
        <f>IFERROR(VLOOKUP(B77,#REF!,2,FALSE),0)</f>
        <v>0</v>
      </c>
      <c r="R77" s="54">
        <f t="shared" si="46"/>
        <v>0</v>
      </c>
      <c r="S77" s="67" t="e">
        <f t="shared" si="51"/>
        <v>#REF!</v>
      </c>
      <c r="T77" s="65" t="e">
        <f t="shared" si="47"/>
        <v>#REF!</v>
      </c>
      <c r="U77" s="64" t="e">
        <f t="shared" si="48"/>
        <v>#REF!</v>
      </c>
      <c r="V77" s="21" t="e">
        <f>VLOOKUP(B77,Hoja1!$B$5:$H$749,21,FALSE)</f>
        <v>#REF!</v>
      </c>
      <c r="W77" s="63" t="e">
        <f t="shared" si="49"/>
        <v>#REF!</v>
      </c>
    </row>
    <row r="78" spans="1:23" x14ac:dyDescent="0.3">
      <c r="A78" s="4">
        <v>74</v>
      </c>
      <c r="B78" s="5" t="s">
        <v>171</v>
      </c>
      <c r="C78" s="5" t="s">
        <v>169</v>
      </c>
      <c r="D78" s="5" t="s">
        <v>170</v>
      </c>
      <c r="E78" s="5" t="s">
        <v>172</v>
      </c>
      <c r="F78" s="6" t="s">
        <v>12</v>
      </c>
      <c r="G78" s="15">
        <v>0</v>
      </c>
      <c r="H78" s="15">
        <v>0</v>
      </c>
      <c r="I78" s="23">
        <f t="shared" si="50"/>
        <v>0</v>
      </c>
      <c r="J78" s="22" t="s">
        <v>1548</v>
      </c>
      <c r="K78" s="31" t="s">
        <v>1559</v>
      </c>
      <c r="L78" s="22" t="str">
        <f>IFERROR(VLOOKUP(B78,#REF!,5,FALSE)," ")</f>
        <v xml:space="preserve"> </v>
      </c>
      <c r="M78" s="22" t="str">
        <f>IFERROR(VLOOKUP(B78,#REF!,6,FALSE)," ")</f>
        <v xml:space="preserve"> </v>
      </c>
      <c r="N78" s="34" t="str">
        <f>+L78</f>
        <v xml:space="preserve"> </v>
      </c>
      <c r="O78" s="35" t="str">
        <f>+M78</f>
        <v xml:space="preserve"> </v>
      </c>
      <c r="P78" s="59">
        <f>IFERROR(VLOOKUP(B78,#REF!,2,FALSE),0)</f>
        <v>0</v>
      </c>
      <c r="Q78" s="60">
        <f>IFERROR(VLOOKUP(B78,#REF!,2,FALSE),0)</f>
        <v>0</v>
      </c>
      <c r="R78" s="53">
        <f t="shared" si="46"/>
        <v>0</v>
      </c>
      <c r="S78" s="67">
        <f t="shared" si="51"/>
        <v>0</v>
      </c>
      <c r="T78" s="65">
        <f t="shared" si="47"/>
        <v>0</v>
      </c>
      <c r="U78" s="64">
        <f t="shared" si="48"/>
        <v>0</v>
      </c>
      <c r="V78" s="21" t="e">
        <f>VLOOKUP(B78,Hoja1!$B$5:$H$749,21,FALSE)</f>
        <v>#REF!</v>
      </c>
      <c r="W78" s="63" t="e">
        <f t="shared" si="49"/>
        <v>#REF!</v>
      </c>
    </row>
    <row r="79" spans="1:23" x14ac:dyDescent="0.3">
      <c r="A79" s="4">
        <v>75</v>
      </c>
      <c r="B79" s="5" t="s">
        <v>173</v>
      </c>
      <c r="C79" s="5" t="s">
        <v>169</v>
      </c>
      <c r="D79" s="5" t="s">
        <v>170</v>
      </c>
      <c r="E79" s="5" t="s">
        <v>174</v>
      </c>
      <c r="F79" s="6" t="s">
        <v>60</v>
      </c>
      <c r="G79" s="15">
        <v>267228.00999999995</v>
      </c>
      <c r="H79" s="15">
        <v>194627.71000000002</v>
      </c>
      <c r="I79" s="23">
        <f t="shared" si="50"/>
        <v>-0.2717</v>
      </c>
      <c r="J79" s="22" t="s">
        <v>1545</v>
      </c>
      <c r="K79" s="30" t="str">
        <f t="shared" si="43"/>
        <v>-30%≤ X &lt; -20%D</v>
      </c>
      <c r="L79" s="24" t="e">
        <f>VLOOKUP(K79,#REF!,2,FALSE)</f>
        <v>#REF!</v>
      </c>
      <c r="M79" s="24" t="e">
        <f>VLOOKUP(K79,#REF!,3,FALSE)</f>
        <v>#REF!</v>
      </c>
      <c r="N79" s="34" t="e">
        <f t="shared" ref="N79:N80" si="57">ROUND(H79*(1+L79),2)</f>
        <v>#REF!</v>
      </c>
      <c r="O79" s="35" t="e">
        <f t="shared" ref="O79:O80" si="58">ROUND(H79*(1+M79),2)</f>
        <v>#REF!</v>
      </c>
      <c r="P79" s="57">
        <f>IFERROR(VLOOKUP(B79,#REF!,2,FALSE),0)</f>
        <v>0</v>
      </c>
      <c r="Q79" s="58">
        <f>IFERROR(VLOOKUP(B79,#REF!,2,FALSE),0)</f>
        <v>0</v>
      </c>
      <c r="R79" s="54">
        <f t="shared" si="46"/>
        <v>0</v>
      </c>
      <c r="S79" s="67" t="e">
        <f t="shared" si="51"/>
        <v>#REF!</v>
      </c>
      <c r="T79" s="65" t="e">
        <f t="shared" si="47"/>
        <v>#REF!</v>
      </c>
      <c r="U79" s="64" t="e">
        <f t="shared" si="48"/>
        <v>#REF!</v>
      </c>
      <c r="V79" s="21" t="e">
        <f>VLOOKUP(B79,Hoja1!$B$5:$H$749,21,FALSE)</f>
        <v>#REF!</v>
      </c>
      <c r="W79" s="63" t="e">
        <f t="shared" si="49"/>
        <v>#REF!</v>
      </c>
    </row>
    <row r="80" spans="1:23" x14ac:dyDescent="0.3">
      <c r="A80" s="4">
        <v>76</v>
      </c>
      <c r="B80" s="5" t="s">
        <v>175</v>
      </c>
      <c r="C80" s="5" t="s">
        <v>169</v>
      </c>
      <c r="D80" s="5" t="s">
        <v>176</v>
      </c>
      <c r="E80" s="5" t="s">
        <v>176</v>
      </c>
      <c r="F80" s="6" t="s">
        <v>9</v>
      </c>
      <c r="G80" s="15">
        <v>2237392.7000000002</v>
      </c>
      <c r="H80" s="15">
        <v>1160294.9000000001</v>
      </c>
      <c r="I80" s="23">
        <f t="shared" si="50"/>
        <v>-0.48139999999999999</v>
      </c>
      <c r="J80" s="22" t="s">
        <v>1543</v>
      </c>
      <c r="K80" s="30" t="str">
        <f t="shared" si="43"/>
        <v>X &lt; -40%A</v>
      </c>
      <c r="L80" s="24" t="e">
        <f>VLOOKUP(K80,#REF!,2,FALSE)</f>
        <v>#REF!</v>
      </c>
      <c r="M80" s="24" t="e">
        <f>VLOOKUP(K80,#REF!,3,FALSE)</f>
        <v>#REF!</v>
      </c>
      <c r="N80" s="34" t="e">
        <f t="shared" si="57"/>
        <v>#REF!</v>
      </c>
      <c r="O80" s="35" t="e">
        <f t="shared" si="58"/>
        <v>#REF!</v>
      </c>
      <c r="P80" s="57">
        <f>IFERROR(VLOOKUP(B80,#REF!,2,FALSE),0)</f>
        <v>0</v>
      </c>
      <c r="Q80" s="58">
        <f>IFERROR(VLOOKUP(B80,#REF!,2,FALSE),0)</f>
        <v>0</v>
      </c>
      <c r="R80" s="54">
        <f t="shared" si="46"/>
        <v>0</v>
      </c>
      <c r="S80" s="67" t="e">
        <f t="shared" si="51"/>
        <v>#REF!</v>
      </c>
      <c r="T80" s="65" t="e">
        <f t="shared" si="47"/>
        <v>#REF!</v>
      </c>
      <c r="U80" s="64" t="e">
        <f t="shared" si="48"/>
        <v>#REF!</v>
      </c>
      <c r="V80" s="21" t="e">
        <f>VLOOKUP(B80,Hoja1!$B$5:$H$749,21,FALSE)</f>
        <v>#REF!</v>
      </c>
      <c r="W80" s="63" t="e">
        <f t="shared" si="49"/>
        <v>#REF!</v>
      </c>
    </row>
    <row r="81" spans="1:23" x14ac:dyDescent="0.3">
      <c r="A81" s="4">
        <v>77</v>
      </c>
      <c r="B81" s="5" t="s">
        <v>177</v>
      </c>
      <c r="C81" s="5" t="s">
        <v>169</v>
      </c>
      <c r="D81" s="5" t="s">
        <v>176</v>
      </c>
      <c r="E81" s="5" t="s">
        <v>178</v>
      </c>
      <c r="F81" s="6" t="s">
        <v>12</v>
      </c>
      <c r="G81" s="15">
        <v>0</v>
      </c>
      <c r="H81" s="15">
        <v>0</v>
      </c>
      <c r="I81" s="23">
        <f t="shared" si="50"/>
        <v>0</v>
      </c>
      <c r="J81" s="22" t="s">
        <v>1548</v>
      </c>
      <c r="K81" s="31" t="s">
        <v>1559</v>
      </c>
      <c r="L81" s="22" t="str">
        <f>IFERROR(VLOOKUP(B81,#REF!,5,FALSE)," ")</f>
        <v xml:space="preserve"> </v>
      </c>
      <c r="M81" s="22" t="str">
        <f>IFERROR(VLOOKUP(B81,#REF!,6,FALSE)," ")</f>
        <v xml:space="preserve"> </v>
      </c>
      <c r="N81" s="34" t="str">
        <f>+L81</f>
        <v xml:space="preserve"> </v>
      </c>
      <c r="O81" s="35" t="str">
        <f>+M81</f>
        <v xml:space="preserve"> </v>
      </c>
      <c r="P81" s="59">
        <f>IFERROR(VLOOKUP(B81,#REF!,2,FALSE),0)</f>
        <v>0</v>
      </c>
      <c r="Q81" s="60">
        <f>IFERROR(VLOOKUP(B81,#REF!,2,FALSE),0)</f>
        <v>0</v>
      </c>
      <c r="R81" s="53">
        <f t="shared" si="46"/>
        <v>0</v>
      </c>
      <c r="S81" s="67">
        <f t="shared" si="51"/>
        <v>0</v>
      </c>
      <c r="T81" s="65">
        <f t="shared" si="47"/>
        <v>0</v>
      </c>
      <c r="U81" s="64">
        <f t="shared" si="48"/>
        <v>0</v>
      </c>
      <c r="V81" s="21" t="e">
        <f>VLOOKUP(B81,Hoja1!$B$5:$H$749,21,FALSE)</f>
        <v>#REF!</v>
      </c>
      <c r="W81" s="63" t="e">
        <f t="shared" si="49"/>
        <v>#REF!</v>
      </c>
    </row>
    <row r="82" spans="1:23" x14ac:dyDescent="0.3">
      <c r="A82" s="4">
        <v>78</v>
      </c>
      <c r="B82" s="5" t="s">
        <v>179</v>
      </c>
      <c r="C82" s="5" t="s">
        <v>169</v>
      </c>
      <c r="D82" s="5" t="s">
        <v>176</v>
      </c>
      <c r="E82" s="5" t="s">
        <v>180</v>
      </c>
      <c r="F82" s="6" t="s">
        <v>60</v>
      </c>
      <c r="G82" s="15">
        <v>277568.10000000003</v>
      </c>
      <c r="H82" s="15">
        <v>236440</v>
      </c>
      <c r="I82" s="23">
        <f t="shared" si="50"/>
        <v>-0.1482</v>
      </c>
      <c r="J82" s="22" t="s">
        <v>1546</v>
      </c>
      <c r="K82" s="30" t="str">
        <f t="shared" si="43"/>
        <v>-20%≤ X &lt; -10%D</v>
      </c>
      <c r="L82" s="24" t="e">
        <f>VLOOKUP(K82,#REF!,2,FALSE)</f>
        <v>#REF!</v>
      </c>
      <c r="M82" s="24" t="e">
        <f>VLOOKUP(K82,#REF!,3,FALSE)</f>
        <v>#REF!</v>
      </c>
      <c r="N82" s="34" t="e">
        <f t="shared" ref="N82:N83" si="59">ROUND(H82*(1+L82),2)</f>
        <v>#REF!</v>
      </c>
      <c r="O82" s="35" t="e">
        <f t="shared" ref="O82:O83" si="60">ROUND(H82*(1+M82),2)</f>
        <v>#REF!</v>
      </c>
      <c r="P82" s="57">
        <f>IFERROR(VLOOKUP(B82,#REF!,2,FALSE),0)</f>
        <v>0</v>
      </c>
      <c r="Q82" s="58">
        <f>IFERROR(VLOOKUP(B82,#REF!,2,FALSE),0)</f>
        <v>0</v>
      </c>
      <c r="R82" s="54">
        <f t="shared" si="46"/>
        <v>0</v>
      </c>
      <c r="S82" s="67" t="e">
        <f t="shared" si="51"/>
        <v>#REF!</v>
      </c>
      <c r="T82" s="65" t="e">
        <f t="shared" si="47"/>
        <v>#REF!</v>
      </c>
      <c r="U82" s="64" t="e">
        <f t="shared" si="48"/>
        <v>#REF!</v>
      </c>
      <c r="V82" s="21" t="e">
        <f>VLOOKUP(B82,Hoja1!$B$5:$H$749,21,FALSE)</f>
        <v>#REF!</v>
      </c>
      <c r="W82" s="63" t="e">
        <f t="shared" si="49"/>
        <v>#REF!</v>
      </c>
    </row>
    <row r="83" spans="1:23" x14ac:dyDescent="0.3">
      <c r="A83" s="4">
        <v>79</v>
      </c>
      <c r="B83" s="5" t="s">
        <v>181</v>
      </c>
      <c r="C83" s="5" t="s">
        <v>169</v>
      </c>
      <c r="D83" s="5" t="s">
        <v>176</v>
      </c>
      <c r="E83" s="5" t="s">
        <v>182</v>
      </c>
      <c r="F83" s="6" t="s">
        <v>60</v>
      </c>
      <c r="G83" s="15">
        <v>502524.10000000009</v>
      </c>
      <c r="H83" s="15">
        <v>531725.4</v>
      </c>
      <c r="I83" s="23">
        <f t="shared" si="50"/>
        <v>5.8099999999999999E-2</v>
      </c>
      <c r="J83" s="22" t="s">
        <v>1548</v>
      </c>
      <c r="K83" s="30" t="str">
        <f t="shared" si="43"/>
        <v>0%≤ X &lt; 10%D</v>
      </c>
      <c r="L83" s="24" t="e">
        <f>VLOOKUP(K83,#REF!,2,FALSE)</f>
        <v>#REF!</v>
      </c>
      <c r="M83" s="24" t="e">
        <f>VLOOKUP(K83,#REF!,3,FALSE)</f>
        <v>#REF!</v>
      </c>
      <c r="N83" s="34" t="e">
        <f t="shared" si="59"/>
        <v>#REF!</v>
      </c>
      <c r="O83" s="35" t="e">
        <f t="shared" si="60"/>
        <v>#REF!</v>
      </c>
      <c r="P83" s="57">
        <f>IFERROR(VLOOKUP(B83,#REF!,2,FALSE),0)</f>
        <v>0</v>
      </c>
      <c r="Q83" s="58">
        <f>IFERROR(VLOOKUP(B83,#REF!,2,FALSE),0)</f>
        <v>0</v>
      </c>
      <c r="R83" s="54">
        <f t="shared" si="46"/>
        <v>0</v>
      </c>
      <c r="S83" s="67" t="e">
        <f t="shared" si="51"/>
        <v>#REF!</v>
      </c>
      <c r="T83" s="65" t="e">
        <f t="shared" si="47"/>
        <v>#REF!</v>
      </c>
      <c r="U83" s="64" t="e">
        <f t="shared" si="48"/>
        <v>#REF!</v>
      </c>
      <c r="V83" s="21" t="e">
        <f>VLOOKUP(B83,Hoja1!$B$5:$H$749,21,FALSE)</f>
        <v>#REF!</v>
      </c>
      <c r="W83" s="63" t="e">
        <f t="shared" si="49"/>
        <v>#REF!</v>
      </c>
    </row>
    <row r="84" spans="1:23" x14ac:dyDescent="0.3">
      <c r="A84" s="4">
        <v>80</v>
      </c>
      <c r="B84" s="5" t="s">
        <v>183</v>
      </c>
      <c r="C84" s="5" t="s">
        <v>169</v>
      </c>
      <c r="D84" s="5" t="s">
        <v>176</v>
      </c>
      <c r="E84" s="5" t="s">
        <v>184</v>
      </c>
      <c r="F84" s="6" t="s">
        <v>12</v>
      </c>
      <c r="G84" s="15">
        <v>18050.199999999997</v>
      </c>
      <c r="H84" s="15">
        <v>15942.499999999998</v>
      </c>
      <c r="I84" s="23">
        <f t="shared" si="50"/>
        <v>-0.1168</v>
      </c>
      <c r="J84" s="22" t="s">
        <v>1550</v>
      </c>
      <c r="K84" s="31" t="str">
        <f>IF(AND(H84&gt;0,(0.5*G84)&gt;H84),"Subgrupo 1.1",IF(AND((0.5*G84)&lt;H84,G84&gt;H84),"Subgrupo 1.2","Grupo 2 "))</f>
        <v>Subgrupo 1.2</v>
      </c>
      <c r="L84" s="28" t="s">
        <v>1556</v>
      </c>
      <c r="M84" s="28" t="s">
        <v>1557</v>
      </c>
      <c r="N84" s="36">
        <f>ROUND(IF(G84&lt;1.08*H84,G84,1.08*H84),2)</f>
        <v>17217.900000000001</v>
      </c>
      <c r="O84" s="37">
        <f>ROUND(IF(1.05*G84&lt;1.13*H84,1.05*G84,1.13*H84),2)</f>
        <v>18015.03</v>
      </c>
      <c r="P84" s="59">
        <f>IFERROR(VLOOKUP(B84,#REF!,2,FALSE),0)</f>
        <v>0</v>
      </c>
      <c r="Q84" s="60">
        <f>IFERROR(VLOOKUP(B84,#REF!,2,FALSE),0)</f>
        <v>0</v>
      </c>
      <c r="R84" s="53">
        <f t="shared" si="46"/>
        <v>0</v>
      </c>
      <c r="S84" s="67">
        <f t="shared" si="51"/>
        <v>0</v>
      </c>
      <c r="T84" s="65">
        <f t="shared" si="47"/>
        <v>0</v>
      </c>
      <c r="U84" s="64">
        <f t="shared" si="48"/>
        <v>0</v>
      </c>
      <c r="V84" s="21" t="e">
        <f>VLOOKUP(B84,Hoja1!$B$5:$H$749,21,FALSE)</f>
        <v>#REF!</v>
      </c>
      <c r="W84" s="63" t="e">
        <f t="shared" si="49"/>
        <v>#REF!</v>
      </c>
    </row>
    <row r="85" spans="1:23" x14ac:dyDescent="0.3">
      <c r="A85" s="4">
        <v>81</v>
      </c>
      <c r="B85" s="5" t="s">
        <v>185</v>
      </c>
      <c r="C85" s="5" t="s">
        <v>169</v>
      </c>
      <c r="D85" s="5" t="s">
        <v>186</v>
      </c>
      <c r="E85" s="5" t="s">
        <v>186</v>
      </c>
      <c r="F85" s="6" t="s">
        <v>30</v>
      </c>
      <c r="G85" s="15">
        <v>2973</v>
      </c>
      <c r="H85" s="15">
        <v>3252.6</v>
      </c>
      <c r="I85" s="23">
        <f t="shared" si="50"/>
        <v>9.4E-2</v>
      </c>
      <c r="J85" s="22" t="s">
        <v>1548</v>
      </c>
      <c r="K85" s="30" t="str">
        <f t="shared" si="43"/>
        <v>0%≤ X &lt; 10%B</v>
      </c>
      <c r="L85" s="24" t="e">
        <f>VLOOKUP(K85,#REF!,2,FALSE)</f>
        <v>#REF!</v>
      </c>
      <c r="M85" s="24" t="e">
        <f>VLOOKUP(K85,#REF!,3,FALSE)</f>
        <v>#REF!</v>
      </c>
      <c r="N85" s="34" t="e">
        <f>ROUND(H85*(1+L85),2)</f>
        <v>#REF!</v>
      </c>
      <c r="O85" s="35" t="e">
        <f>ROUND(H85*(1+M85),2)</f>
        <v>#REF!</v>
      </c>
      <c r="P85" s="57">
        <f>IFERROR(VLOOKUP(B85,#REF!,2,FALSE),0)</f>
        <v>0</v>
      </c>
      <c r="Q85" s="58">
        <f>IFERROR(VLOOKUP(B85,#REF!,2,FALSE),0)</f>
        <v>0</v>
      </c>
      <c r="R85" s="54">
        <f t="shared" si="46"/>
        <v>0</v>
      </c>
      <c r="S85" s="67" t="e">
        <f t="shared" si="51"/>
        <v>#REF!</v>
      </c>
      <c r="T85" s="65" t="e">
        <f t="shared" si="47"/>
        <v>#REF!</v>
      </c>
      <c r="U85" s="64" t="e">
        <f t="shared" si="48"/>
        <v>#REF!</v>
      </c>
      <c r="V85" s="21" t="e">
        <f>VLOOKUP(B85,Hoja1!$B$5:$H$749,21,FALSE)</f>
        <v>#REF!</v>
      </c>
      <c r="W85" s="63" t="e">
        <f t="shared" si="49"/>
        <v>#REF!</v>
      </c>
    </row>
    <row r="86" spans="1:23" x14ac:dyDescent="0.3">
      <c r="A86" s="4">
        <v>82</v>
      </c>
      <c r="B86" s="5" t="s">
        <v>187</v>
      </c>
      <c r="C86" s="5" t="s">
        <v>169</v>
      </c>
      <c r="D86" s="5" t="s">
        <v>186</v>
      </c>
      <c r="E86" s="5" t="s">
        <v>188</v>
      </c>
      <c r="F86" s="6" t="s">
        <v>12</v>
      </c>
      <c r="G86" s="15">
        <v>0</v>
      </c>
      <c r="H86" s="15">
        <v>0</v>
      </c>
      <c r="I86" s="23">
        <f t="shared" si="50"/>
        <v>0</v>
      </c>
      <c r="J86" s="22" t="s">
        <v>1548</v>
      </c>
      <c r="K86" s="31" t="s">
        <v>1559</v>
      </c>
      <c r="L86" s="22" t="str">
        <f>IFERROR(VLOOKUP(B86,#REF!,5,FALSE)," ")</f>
        <v xml:space="preserve"> </v>
      </c>
      <c r="M86" s="22" t="str">
        <f>IFERROR(VLOOKUP(B86,#REF!,6,FALSE)," ")</f>
        <v xml:space="preserve"> </v>
      </c>
      <c r="N86" s="34" t="str">
        <f t="shared" ref="N86:N90" si="61">+L86</f>
        <v xml:space="preserve"> </v>
      </c>
      <c r="O86" s="35" t="str">
        <f t="shared" ref="O86:O90" si="62">+M86</f>
        <v xml:space="preserve"> </v>
      </c>
      <c r="P86" s="59">
        <f>IFERROR(VLOOKUP(B86,#REF!,2,FALSE),0)</f>
        <v>0</v>
      </c>
      <c r="Q86" s="60">
        <f>IFERROR(VLOOKUP(B86,#REF!,2,FALSE),0)</f>
        <v>0</v>
      </c>
      <c r="R86" s="53">
        <f t="shared" si="46"/>
        <v>0</v>
      </c>
      <c r="S86" s="67">
        <f t="shared" si="51"/>
        <v>0</v>
      </c>
      <c r="T86" s="65">
        <f t="shared" si="47"/>
        <v>0</v>
      </c>
      <c r="U86" s="64">
        <f t="shared" si="48"/>
        <v>0</v>
      </c>
      <c r="V86" s="21" t="e">
        <f>VLOOKUP(B86,Hoja1!$B$5:$H$749,21,FALSE)</f>
        <v>#REF!</v>
      </c>
      <c r="W86" s="63" t="e">
        <f t="shared" si="49"/>
        <v>#REF!</v>
      </c>
    </row>
    <row r="87" spans="1:23" x14ac:dyDescent="0.3">
      <c r="A87" s="4">
        <v>83</v>
      </c>
      <c r="B87" s="5" t="s">
        <v>189</v>
      </c>
      <c r="C87" s="5" t="s">
        <v>169</v>
      </c>
      <c r="D87" s="5" t="s">
        <v>186</v>
      </c>
      <c r="E87" s="5" t="s">
        <v>190</v>
      </c>
      <c r="F87" s="6" t="s">
        <v>12</v>
      </c>
      <c r="G87" s="15">
        <v>0</v>
      </c>
      <c r="H87" s="15">
        <v>0</v>
      </c>
      <c r="I87" s="23">
        <f t="shared" si="50"/>
        <v>0</v>
      </c>
      <c r="J87" s="22" t="s">
        <v>1548</v>
      </c>
      <c r="K87" s="31" t="s">
        <v>1559</v>
      </c>
      <c r="L87" s="22" t="str">
        <f>IFERROR(VLOOKUP(B87,#REF!,5,FALSE)," ")</f>
        <v xml:space="preserve"> </v>
      </c>
      <c r="M87" s="22" t="str">
        <f>IFERROR(VLOOKUP(B87,#REF!,6,FALSE)," ")</f>
        <v xml:space="preserve"> </v>
      </c>
      <c r="N87" s="34" t="str">
        <f t="shared" si="61"/>
        <v xml:space="preserve"> </v>
      </c>
      <c r="O87" s="35" t="str">
        <f t="shared" si="62"/>
        <v xml:space="preserve"> </v>
      </c>
      <c r="P87" s="59">
        <f>IFERROR(VLOOKUP(B87,#REF!,2,FALSE),0)</f>
        <v>0</v>
      </c>
      <c r="Q87" s="60">
        <f>IFERROR(VLOOKUP(B87,#REF!,2,FALSE),0)</f>
        <v>0</v>
      </c>
      <c r="R87" s="53">
        <f t="shared" si="46"/>
        <v>0</v>
      </c>
      <c r="S87" s="67">
        <f t="shared" si="51"/>
        <v>0</v>
      </c>
      <c r="T87" s="65">
        <f t="shared" si="47"/>
        <v>0</v>
      </c>
      <c r="U87" s="64">
        <f t="shared" si="48"/>
        <v>0</v>
      </c>
      <c r="V87" s="21" t="e">
        <f>VLOOKUP(B87,Hoja1!$B$5:$H$749,21,FALSE)</f>
        <v>#REF!</v>
      </c>
      <c r="W87" s="63" t="e">
        <f t="shared" si="49"/>
        <v>#REF!</v>
      </c>
    </row>
    <row r="88" spans="1:23" x14ac:dyDescent="0.3">
      <c r="A88" s="4">
        <v>84</v>
      </c>
      <c r="B88" s="5" t="s">
        <v>191</v>
      </c>
      <c r="C88" s="5" t="s">
        <v>169</v>
      </c>
      <c r="D88" s="5" t="s">
        <v>186</v>
      </c>
      <c r="E88" s="5" t="s">
        <v>192</v>
      </c>
      <c r="F88" s="6" t="s">
        <v>12</v>
      </c>
      <c r="G88" s="15">
        <v>0</v>
      </c>
      <c r="H88" s="15">
        <v>0</v>
      </c>
      <c r="I88" s="23">
        <f t="shared" si="50"/>
        <v>0</v>
      </c>
      <c r="J88" s="22" t="s">
        <v>1548</v>
      </c>
      <c r="K88" s="31" t="s">
        <v>1559</v>
      </c>
      <c r="L88" s="22" t="str">
        <f>IFERROR(VLOOKUP(B88,#REF!,5,FALSE)," ")</f>
        <v xml:space="preserve"> </v>
      </c>
      <c r="M88" s="22" t="str">
        <f>IFERROR(VLOOKUP(B88,#REF!,6,FALSE)," ")</f>
        <v xml:space="preserve"> </v>
      </c>
      <c r="N88" s="34" t="str">
        <f t="shared" si="61"/>
        <v xml:space="preserve"> </v>
      </c>
      <c r="O88" s="35" t="str">
        <f t="shared" si="62"/>
        <v xml:space="preserve"> </v>
      </c>
      <c r="P88" s="59">
        <f>IFERROR(VLOOKUP(B88,#REF!,2,FALSE),0)</f>
        <v>0</v>
      </c>
      <c r="Q88" s="60">
        <f>IFERROR(VLOOKUP(B88,#REF!,2,FALSE),0)</f>
        <v>0</v>
      </c>
      <c r="R88" s="53">
        <f t="shared" si="46"/>
        <v>0</v>
      </c>
      <c r="S88" s="67">
        <f t="shared" si="51"/>
        <v>0</v>
      </c>
      <c r="T88" s="65">
        <f t="shared" si="47"/>
        <v>0</v>
      </c>
      <c r="U88" s="64">
        <f t="shared" si="48"/>
        <v>0</v>
      </c>
      <c r="V88" s="21" t="e">
        <f>VLOOKUP(B88,Hoja1!$B$5:$H$749,21,FALSE)</f>
        <v>#REF!</v>
      </c>
      <c r="W88" s="63" t="e">
        <f t="shared" si="49"/>
        <v>#REF!</v>
      </c>
    </row>
    <row r="89" spans="1:23" x14ac:dyDescent="0.3">
      <c r="A89" s="4">
        <v>85</v>
      </c>
      <c r="B89" s="5" t="s">
        <v>193</v>
      </c>
      <c r="C89" s="5" t="s">
        <v>169</v>
      </c>
      <c r="D89" s="5" t="s">
        <v>186</v>
      </c>
      <c r="E89" s="5" t="s">
        <v>194</v>
      </c>
      <c r="F89" s="6" t="s">
        <v>12</v>
      </c>
      <c r="G89" s="15">
        <v>0</v>
      </c>
      <c r="H89" s="15">
        <v>0</v>
      </c>
      <c r="I89" s="23">
        <f t="shared" si="50"/>
        <v>0</v>
      </c>
      <c r="J89" s="22" t="s">
        <v>1548</v>
      </c>
      <c r="K89" s="31" t="s">
        <v>1559</v>
      </c>
      <c r="L89" s="22" t="str">
        <f>IFERROR(VLOOKUP(B89,#REF!,5,FALSE)," ")</f>
        <v xml:space="preserve"> </v>
      </c>
      <c r="M89" s="22" t="str">
        <f>IFERROR(VLOOKUP(B89,#REF!,6,FALSE)," ")</f>
        <v xml:space="preserve"> </v>
      </c>
      <c r="N89" s="34" t="str">
        <f t="shared" si="61"/>
        <v xml:space="preserve"> </v>
      </c>
      <c r="O89" s="35" t="str">
        <f t="shared" si="62"/>
        <v xml:space="preserve"> </v>
      </c>
      <c r="P89" s="59">
        <f>IFERROR(VLOOKUP(B89,#REF!,2,FALSE),0)</f>
        <v>0</v>
      </c>
      <c r="Q89" s="60">
        <f>IFERROR(VLOOKUP(B89,#REF!,2,FALSE),0)</f>
        <v>0</v>
      </c>
      <c r="R89" s="53">
        <f t="shared" si="46"/>
        <v>0</v>
      </c>
      <c r="S89" s="67">
        <f t="shared" si="51"/>
        <v>0</v>
      </c>
      <c r="T89" s="65">
        <f t="shared" si="47"/>
        <v>0</v>
      </c>
      <c r="U89" s="64">
        <f t="shared" si="48"/>
        <v>0</v>
      </c>
      <c r="V89" s="21" t="e">
        <f>VLOOKUP(B89,Hoja1!$B$5:$H$749,21,FALSE)</f>
        <v>#REF!</v>
      </c>
      <c r="W89" s="63" t="e">
        <f t="shared" si="49"/>
        <v>#REF!</v>
      </c>
    </row>
    <row r="90" spans="1:23" x14ac:dyDescent="0.3">
      <c r="A90" s="4">
        <v>86</v>
      </c>
      <c r="B90" s="5" t="s">
        <v>195</v>
      </c>
      <c r="C90" s="5" t="s">
        <v>169</v>
      </c>
      <c r="D90" s="5" t="s">
        <v>186</v>
      </c>
      <c r="E90" s="5" t="s">
        <v>196</v>
      </c>
      <c r="F90" s="6" t="s">
        <v>12</v>
      </c>
      <c r="G90" s="15">
        <v>0</v>
      </c>
      <c r="H90" s="15">
        <v>0</v>
      </c>
      <c r="I90" s="23">
        <f t="shared" si="50"/>
        <v>0</v>
      </c>
      <c r="J90" s="22" t="s">
        <v>1548</v>
      </c>
      <c r="K90" s="31" t="s">
        <v>1559</v>
      </c>
      <c r="L90" s="22" t="str">
        <f>IFERROR(VLOOKUP(B90,#REF!,5,FALSE)," ")</f>
        <v xml:space="preserve"> </v>
      </c>
      <c r="M90" s="22" t="str">
        <f>IFERROR(VLOOKUP(B90,#REF!,6,FALSE)," ")</f>
        <v xml:space="preserve"> </v>
      </c>
      <c r="N90" s="34" t="str">
        <f t="shared" si="61"/>
        <v xml:space="preserve"> </v>
      </c>
      <c r="O90" s="35" t="str">
        <f t="shared" si="62"/>
        <v xml:space="preserve"> </v>
      </c>
      <c r="P90" s="59">
        <f>IFERROR(VLOOKUP(B90,#REF!,2,FALSE),0)</f>
        <v>0</v>
      </c>
      <c r="Q90" s="60">
        <f>IFERROR(VLOOKUP(B90,#REF!,2,FALSE),0)</f>
        <v>0</v>
      </c>
      <c r="R90" s="53">
        <f t="shared" si="46"/>
        <v>0</v>
      </c>
      <c r="S90" s="67">
        <f t="shared" si="51"/>
        <v>0</v>
      </c>
      <c r="T90" s="65">
        <f t="shared" si="47"/>
        <v>0</v>
      </c>
      <c r="U90" s="64">
        <f t="shared" si="48"/>
        <v>0</v>
      </c>
      <c r="V90" s="21" t="e">
        <f>VLOOKUP(B90,Hoja1!$B$5:$H$749,21,FALSE)</f>
        <v>#REF!</v>
      </c>
      <c r="W90" s="63" t="e">
        <f t="shared" si="49"/>
        <v>#REF!</v>
      </c>
    </row>
    <row r="91" spans="1:23" x14ac:dyDescent="0.3">
      <c r="A91" s="4">
        <v>87</v>
      </c>
      <c r="B91" s="5" t="s">
        <v>197</v>
      </c>
      <c r="C91" s="5" t="s">
        <v>169</v>
      </c>
      <c r="D91" s="5" t="s">
        <v>198</v>
      </c>
      <c r="E91" s="5" t="s">
        <v>199</v>
      </c>
      <c r="F91" s="6" t="s">
        <v>30</v>
      </c>
      <c r="G91" s="15">
        <v>125850.06</v>
      </c>
      <c r="H91" s="15">
        <v>57689.500000000007</v>
      </c>
      <c r="I91" s="23">
        <f t="shared" si="50"/>
        <v>-0.54159999999999997</v>
      </c>
      <c r="J91" s="22" t="s">
        <v>1543</v>
      </c>
      <c r="K91" s="30" t="str">
        <f t="shared" si="43"/>
        <v>X &lt; -40%B</v>
      </c>
      <c r="L91" s="24" t="e">
        <f>VLOOKUP(K91,#REF!,2,FALSE)</f>
        <v>#REF!</v>
      </c>
      <c r="M91" s="24" t="e">
        <f>VLOOKUP(K91,#REF!,3,FALSE)</f>
        <v>#REF!</v>
      </c>
      <c r="N91" s="34" t="e">
        <f>ROUND(H91*(1+L91),2)</f>
        <v>#REF!</v>
      </c>
      <c r="O91" s="35" t="e">
        <f>ROUND(H91*(1+M91),2)</f>
        <v>#REF!</v>
      </c>
      <c r="P91" s="57">
        <f>IFERROR(VLOOKUP(B91,#REF!,2,FALSE),0)</f>
        <v>0</v>
      </c>
      <c r="Q91" s="58">
        <f>IFERROR(VLOOKUP(B91,#REF!,2,FALSE),0)</f>
        <v>0</v>
      </c>
      <c r="R91" s="54">
        <f t="shared" si="46"/>
        <v>0</v>
      </c>
      <c r="S91" s="67" t="e">
        <f t="shared" si="51"/>
        <v>#REF!</v>
      </c>
      <c r="T91" s="65" t="e">
        <f t="shared" si="47"/>
        <v>#REF!</v>
      </c>
      <c r="U91" s="64" t="e">
        <f t="shared" si="48"/>
        <v>#REF!</v>
      </c>
      <c r="V91" s="21" t="e">
        <f>VLOOKUP(B91,Hoja1!$B$5:$H$749,21,FALSE)</f>
        <v>#REF!</v>
      </c>
      <c r="W91" s="63" t="e">
        <f t="shared" si="49"/>
        <v>#REF!</v>
      </c>
    </row>
    <row r="92" spans="1:23" x14ac:dyDescent="0.3">
      <c r="A92" s="4">
        <v>88</v>
      </c>
      <c r="B92" s="5" t="s">
        <v>200</v>
      </c>
      <c r="C92" s="5" t="s">
        <v>169</v>
      </c>
      <c r="D92" s="5" t="s">
        <v>198</v>
      </c>
      <c r="E92" s="5" t="s">
        <v>201</v>
      </c>
      <c r="F92" s="6" t="s">
        <v>12</v>
      </c>
      <c r="G92" s="15">
        <v>0</v>
      </c>
      <c r="H92" s="15">
        <v>0</v>
      </c>
      <c r="I92" s="23">
        <f t="shared" si="50"/>
        <v>0</v>
      </c>
      <c r="J92" s="22" t="s">
        <v>1548</v>
      </c>
      <c r="K92" s="31" t="s">
        <v>1559</v>
      </c>
      <c r="L92" s="22" t="str">
        <f>IFERROR(VLOOKUP(B92,#REF!,5,FALSE)," ")</f>
        <v xml:space="preserve"> </v>
      </c>
      <c r="M92" s="22" t="str">
        <f>IFERROR(VLOOKUP(B92,#REF!,6,FALSE)," ")</f>
        <v xml:space="preserve"> </v>
      </c>
      <c r="N92" s="34" t="str">
        <f t="shared" ref="N92:N93" si="63">+L92</f>
        <v xml:space="preserve"> </v>
      </c>
      <c r="O92" s="35" t="str">
        <f t="shared" ref="O92:O93" si="64">+M92</f>
        <v xml:space="preserve"> </v>
      </c>
      <c r="P92" s="59">
        <f>IFERROR(VLOOKUP(B92,#REF!,2,FALSE),0)</f>
        <v>0</v>
      </c>
      <c r="Q92" s="60">
        <f>IFERROR(VLOOKUP(B92,#REF!,2,FALSE),0)</f>
        <v>0</v>
      </c>
      <c r="R92" s="53">
        <f t="shared" si="46"/>
        <v>0</v>
      </c>
      <c r="S92" s="67">
        <f t="shared" si="51"/>
        <v>0</v>
      </c>
      <c r="T92" s="65">
        <f t="shared" si="47"/>
        <v>0</v>
      </c>
      <c r="U92" s="64">
        <f t="shared" si="48"/>
        <v>0</v>
      </c>
      <c r="V92" s="21" t="e">
        <f>VLOOKUP(B92,Hoja1!$B$5:$H$749,21,FALSE)</f>
        <v>#REF!</v>
      </c>
      <c r="W92" s="63" t="e">
        <f t="shared" si="49"/>
        <v>#REF!</v>
      </c>
    </row>
    <row r="93" spans="1:23" x14ac:dyDescent="0.3">
      <c r="A93" s="4">
        <v>89</v>
      </c>
      <c r="B93" s="5" t="s">
        <v>202</v>
      </c>
      <c r="C93" s="5" t="s">
        <v>169</v>
      </c>
      <c r="D93" s="5" t="s">
        <v>198</v>
      </c>
      <c r="E93" s="5" t="s">
        <v>203</v>
      </c>
      <c r="F93" s="6" t="s">
        <v>12</v>
      </c>
      <c r="G93" s="15">
        <v>0</v>
      </c>
      <c r="H93" s="15">
        <v>0</v>
      </c>
      <c r="I93" s="23">
        <f t="shared" si="50"/>
        <v>0</v>
      </c>
      <c r="J93" s="22" t="s">
        <v>1548</v>
      </c>
      <c r="K93" s="31" t="s">
        <v>1559</v>
      </c>
      <c r="L93" s="22" t="str">
        <f>IFERROR(VLOOKUP(B93,#REF!,5,FALSE)," ")</f>
        <v xml:space="preserve"> </v>
      </c>
      <c r="M93" s="22" t="str">
        <f>IFERROR(VLOOKUP(B93,#REF!,6,FALSE)," ")</f>
        <v xml:space="preserve"> </v>
      </c>
      <c r="N93" s="34" t="str">
        <f t="shared" si="63"/>
        <v xml:space="preserve"> </v>
      </c>
      <c r="O93" s="35" t="str">
        <f t="shared" si="64"/>
        <v xml:space="preserve"> </v>
      </c>
      <c r="P93" s="59">
        <f>IFERROR(VLOOKUP(B93,#REF!,2,FALSE),0)</f>
        <v>0</v>
      </c>
      <c r="Q93" s="60">
        <f>IFERROR(VLOOKUP(B93,#REF!,2,FALSE),0)</f>
        <v>0</v>
      </c>
      <c r="R93" s="53">
        <f t="shared" si="46"/>
        <v>0</v>
      </c>
      <c r="S93" s="67">
        <f t="shared" si="51"/>
        <v>0</v>
      </c>
      <c r="T93" s="65">
        <f t="shared" si="47"/>
        <v>0</v>
      </c>
      <c r="U93" s="64">
        <f t="shared" si="48"/>
        <v>0</v>
      </c>
      <c r="V93" s="21" t="e">
        <f>VLOOKUP(B93,Hoja1!$B$5:$H$749,21,FALSE)</f>
        <v>#REF!</v>
      </c>
      <c r="W93" s="63" t="e">
        <f t="shared" si="49"/>
        <v>#REF!</v>
      </c>
    </row>
    <row r="94" spans="1:23" x14ac:dyDescent="0.3">
      <c r="A94" s="4">
        <v>90</v>
      </c>
      <c r="B94" s="5" t="s">
        <v>204</v>
      </c>
      <c r="C94" s="5" t="s">
        <v>169</v>
      </c>
      <c r="D94" s="5" t="s">
        <v>205</v>
      </c>
      <c r="E94" s="5" t="s">
        <v>206</v>
      </c>
      <c r="F94" s="6" t="s">
        <v>30</v>
      </c>
      <c r="G94" s="15">
        <v>42638.8</v>
      </c>
      <c r="H94" s="15">
        <v>32336.500000000004</v>
      </c>
      <c r="I94" s="23">
        <f t="shared" si="50"/>
        <v>-0.24160000000000001</v>
      </c>
      <c r="J94" s="22" t="s">
        <v>1545</v>
      </c>
      <c r="K94" s="30" t="str">
        <f t="shared" si="43"/>
        <v>-30%≤ X &lt; -20%B</v>
      </c>
      <c r="L94" s="24" t="e">
        <f>VLOOKUP(K94,#REF!,2,FALSE)</f>
        <v>#REF!</v>
      </c>
      <c r="M94" s="24" t="e">
        <f>VLOOKUP(K94,#REF!,3,FALSE)</f>
        <v>#REF!</v>
      </c>
      <c r="N94" s="34" t="e">
        <f t="shared" ref="N94:N95" si="65">ROUND(H94*(1+L94),2)</f>
        <v>#REF!</v>
      </c>
      <c r="O94" s="35" t="e">
        <f t="shared" ref="O94:O95" si="66">ROUND(H94*(1+M94),2)</f>
        <v>#REF!</v>
      </c>
      <c r="P94" s="57">
        <f>IFERROR(VLOOKUP(B94,#REF!,2,FALSE),0)</f>
        <v>0</v>
      </c>
      <c r="Q94" s="58">
        <f>IFERROR(VLOOKUP(B94,#REF!,2,FALSE),0)</f>
        <v>0</v>
      </c>
      <c r="R94" s="54">
        <f t="shared" si="46"/>
        <v>0</v>
      </c>
      <c r="S94" s="67" t="e">
        <f t="shared" si="51"/>
        <v>#REF!</v>
      </c>
      <c r="T94" s="65" t="e">
        <f t="shared" si="47"/>
        <v>#REF!</v>
      </c>
      <c r="U94" s="64" t="e">
        <f t="shared" si="48"/>
        <v>#REF!</v>
      </c>
      <c r="V94" s="21" t="e">
        <f>VLOOKUP(B94,Hoja1!$B$5:$H$749,21,FALSE)</f>
        <v>#REF!</v>
      </c>
      <c r="W94" s="63" t="e">
        <f t="shared" si="49"/>
        <v>#REF!</v>
      </c>
    </row>
    <row r="95" spans="1:23" x14ac:dyDescent="0.3">
      <c r="A95" s="4">
        <v>91</v>
      </c>
      <c r="B95" s="5" t="s">
        <v>207</v>
      </c>
      <c r="C95" s="5" t="s">
        <v>169</v>
      </c>
      <c r="D95" s="5" t="s">
        <v>208</v>
      </c>
      <c r="E95" s="5" t="s">
        <v>208</v>
      </c>
      <c r="F95" s="6" t="s">
        <v>30</v>
      </c>
      <c r="G95" s="15">
        <v>91120.699999999983</v>
      </c>
      <c r="H95" s="15">
        <v>66604.320000000007</v>
      </c>
      <c r="I95" s="23">
        <f t="shared" si="50"/>
        <v>-0.26910000000000001</v>
      </c>
      <c r="J95" s="22" t="s">
        <v>1545</v>
      </c>
      <c r="K95" s="30" t="str">
        <f t="shared" si="43"/>
        <v>-30%≤ X &lt; -20%B</v>
      </c>
      <c r="L95" s="24" t="e">
        <f>VLOOKUP(K95,#REF!,2,FALSE)</f>
        <v>#REF!</v>
      </c>
      <c r="M95" s="24" t="e">
        <f>VLOOKUP(K95,#REF!,3,FALSE)</f>
        <v>#REF!</v>
      </c>
      <c r="N95" s="34" t="e">
        <f t="shared" si="65"/>
        <v>#REF!</v>
      </c>
      <c r="O95" s="35" t="e">
        <f t="shared" si="66"/>
        <v>#REF!</v>
      </c>
      <c r="P95" s="57">
        <f>IFERROR(VLOOKUP(B95,#REF!,2,FALSE),0)</f>
        <v>0</v>
      </c>
      <c r="Q95" s="58">
        <f>IFERROR(VLOOKUP(B95,#REF!,2,FALSE),0)</f>
        <v>0</v>
      </c>
      <c r="R95" s="54">
        <f t="shared" si="46"/>
        <v>0</v>
      </c>
      <c r="S95" s="67" t="e">
        <f t="shared" si="51"/>
        <v>#REF!</v>
      </c>
      <c r="T95" s="65" t="e">
        <f t="shared" si="47"/>
        <v>#REF!</v>
      </c>
      <c r="U95" s="64" t="e">
        <f t="shared" si="48"/>
        <v>#REF!</v>
      </c>
      <c r="V95" s="21" t="e">
        <f>VLOOKUP(B95,Hoja1!$B$5:$H$749,21,FALSE)</f>
        <v>#REF!</v>
      </c>
      <c r="W95" s="63" t="e">
        <f t="shared" si="49"/>
        <v>#REF!</v>
      </c>
    </row>
    <row r="96" spans="1:23" x14ac:dyDescent="0.3">
      <c r="A96" s="4">
        <v>92</v>
      </c>
      <c r="B96" s="5" t="s">
        <v>209</v>
      </c>
      <c r="C96" s="5" t="s">
        <v>169</v>
      </c>
      <c r="D96" s="5" t="s">
        <v>208</v>
      </c>
      <c r="E96" s="5" t="s">
        <v>210</v>
      </c>
      <c r="F96" s="6" t="s">
        <v>12</v>
      </c>
      <c r="G96" s="15">
        <v>116467.95</v>
      </c>
      <c r="H96" s="15">
        <v>73077.160000000018</v>
      </c>
      <c r="I96" s="23">
        <f t="shared" si="50"/>
        <v>-0.37259999999999999</v>
      </c>
      <c r="J96" s="22" t="s">
        <v>1544</v>
      </c>
      <c r="K96" s="31" t="str">
        <f>IF(AND(H96&gt;0,(0.5*G96)&gt;H96),"Subgrupo 1.1",IF(AND((0.5*G96)&lt;H96,G96&gt;H96),"Subgrupo 1.2","Grupo 2 "))</f>
        <v>Subgrupo 1.2</v>
      </c>
      <c r="L96" s="28" t="s">
        <v>1556</v>
      </c>
      <c r="M96" s="28" t="s">
        <v>1557</v>
      </c>
      <c r="N96" s="36">
        <f>ROUND(IF(G96&lt;1.08*H96,G96,1.08*H96),2)</f>
        <v>78923.33</v>
      </c>
      <c r="O96" s="37">
        <f>ROUND(IF(1.05*G96&lt;1.13*H96,1.05*G96,1.13*H96),2)</f>
        <v>82577.19</v>
      </c>
      <c r="P96" s="59">
        <f>IFERROR(VLOOKUP(B96,#REF!,2,FALSE),0)</f>
        <v>0</v>
      </c>
      <c r="Q96" s="60">
        <f>IFERROR(VLOOKUP(B96,#REF!,2,FALSE),0)</f>
        <v>0</v>
      </c>
      <c r="R96" s="53">
        <f t="shared" si="46"/>
        <v>0</v>
      </c>
      <c r="S96" s="67">
        <f t="shared" si="51"/>
        <v>0</v>
      </c>
      <c r="T96" s="65">
        <f t="shared" si="47"/>
        <v>0</v>
      </c>
      <c r="U96" s="64">
        <f t="shared" si="48"/>
        <v>0</v>
      </c>
      <c r="V96" s="21" t="e">
        <f>VLOOKUP(B96,Hoja1!$B$5:$H$749,21,FALSE)</f>
        <v>#REF!</v>
      </c>
      <c r="W96" s="63" t="e">
        <f t="shared" si="49"/>
        <v>#REF!</v>
      </c>
    </row>
    <row r="97" spans="1:23" x14ac:dyDescent="0.3">
      <c r="A97" s="4">
        <v>93</v>
      </c>
      <c r="B97" s="5" t="s">
        <v>211</v>
      </c>
      <c r="C97" s="5" t="s">
        <v>169</v>
      </c>
      <c r="D97" s="5" t="s">
        <v>212</v>
      </c>
      <c r="E97" s="5" t="s">
        <v>213</v>
      </c>
      <c r="F97" s="6" t="s">
        <v>30</v>
      </c>
      <c r="G97" s="15">
        <v>34376.899999999994</v>
      </c>
      <c r="H97" s="15">
        <v>28138.399999999998</v>
      </c>
      <c r="I97" s="23">
        <f t="shared" si="50"/>
        <v>-0.18149999999999999</v>
      </c>
      <c r="J97" s="22" t="s">
        <v>1546</v>
      </c>
      <c r="K97" s="30" t="str">
        <f t="shared" si="43"/>
        <v>-20%≤ X &lt; -10%B</v>
      </c>
      <c r="L97" s="24" t="e">
        <f>VLOOKUP(K97,#REF!,2,FALSE)</f>
        <v>#REF!</v>
      </c>
      <c r="M97" s="24" t="e">
        <f>VLOOKUP(K97,#REF!,3,FALSE)</f>
        <v>#REF!</v>
      </c>
      <c r="N97" s="34" t="e">
        <f>ROUND(H97*(1+L97),2)</f>
        <v>#REF!</v>
      </c>
      <c r="O97" s="35" t="e">
        <f>ROUND(H97*(1+M97),2)</f>
        <v>#REF!</v>
      </c>
      <c r="P97" s="57">
        <f>IFERROR(VLOOKUP(B97,#REF!,2,FALSE),0)</f>
        <v>0</v>
      </c>
      <c r="Q97" s="58">
        <f>IFERROR(VLOOKUP(B97,#REF!,2,FALSE),0)</f>
        <v>0</v>
      </c>
      <c r="R97" s="54">
        <f t="shared" si="46"/>
        <v>0</v>
      </c>
      <c r="S97" s="67" t="e">
        <f t="shared" si="51"/>
        <v>#REF!</v>
      </c>
      <c r="T97" s="65" t="e">
        <f t="shared" si="47"/>
        <v>#REF!</v>
      </c>
      <c r="U97" s="64" t="e">
        <f t="shared" si="48"/>
        <v>#REF!</v>
      </c>
      <c r="V97" s="21" t="e">
        <f>VLOOKUP(B97,Hoja1!$B$5:$H$749,21,FALSE)</f>
        <v>#REF!</v>
      </c>
      <c r="W97" s="63" t="e">
        <f t="shared" si="49"/>
        <v>#REF!</v>
      </c>
    </row>
    <row r="98" spans="1:23" x14ac:dyDescent="0.3">
      <c r="A98" s="4">
        <v>94</v>
      </c>
      <c r="B98" s="5" t="s">
        <v>214</v>
      </c>
      <c r="C98" s="5" t="s">
        <v>169</v>
      </c>
      <c r="D98" s="5" t="s">
        <v>212</v>
      </c>
      <c r="E98" s="5" t="s">
        <v>215</v>
      </c>
      <c r="F98" s="6" t="s">
        <v>12</v>
      </c>
      <c r="G98" s="15">
        <v>0</v>
      </c>
      <c r="H98" s="15">
        <v>0</v>
      </c>
      <c r="I98" s="23">
        <f t="shared" si="50"/>
        <v>0</v>
      </c>
      <c r="J98" s="22" t="s">
        <v>1548</v>
      </c>
      <c r="K98" s="31" t="s">
        <v>1559</v>
      </c>
      <c r="L98" s="22" t="str">
        <f>IFERROR(VLOOKUP(B98,#REF!,5,FALSE)," ")</f>
        <v xml:space="preserve"> </v>
      </c>
      <c r="M98" s="22" t="str">
        <f>IFERROR(VLOOKUP(B98,#REF!,6,FALSE)," ")</f>
        <v xml:space="preserve"> </v>
      </c>
      <c r="N98" s="34" t="str">
        <f t="shared" ref="N98:N101" si="67">+L98</f>
        <v xml:space="preserve"> </v>
      </c>
      <c r="O98" s="35" t="str">
        <f t="shared" ref="O98:O101" si="68">+M98</f>
        <v xml:space="preserve"> </v>
      </c>
      <c r="P98" s="59">
        <f>IFERROR(VLOOKUP(B98,#REF!,2,FALSE),0)</f>
        <v>0</v>
      </c>
      <c r="Q98" s="60">
        <f>IFERROR(VLOOKUP(B98,#REF!,2,FALSE),0)</f>
        <v>0</v>
      </c>
      <c r="R98" s="53">
        <f t="shared" si="46"/>
        <v>0</v>
      </c>
      <c r="S98" s="67">
        <f t="shared" si="51"/>
        <v>0</v>
      </c>
      <c r="T98" s="65">
        <f t="shared" si="47"/>
        <v>0</v>
      </c>
      <c r="U98" s="64">
        <f t="shared" si="48"/>
        <v>0</v>
      </c>
      <c r="V98" s="21" t="e">
        <f>VLOOKUP(B98,Hoja1!$B$5:$H$749,21,FALSE)</f>
        <v>#REF!</v>
      </c>
      <c r="W98" s="63" t="e">
        <f t="shared" si="49"/>
        <v>#REF!</v>
      </c>
    </row>
    <row r="99" spans="1:23" x14ac:dyDescent="0.3">
      <c r="A99" s="4">
        <v>95</v>
      </c>
      <c r="B99" s="5" t="s">
        <v>216</v>
      </c>
      <c r="C99" s="5" t="s">
        <v>169</v>
      </c>
      <c r="D99" s="5" t="s">
        <v>212</v>
      </c>
      <c r="E99" s="5" t="s">
        <v>217</v>
      </c>
      <c r="F99" s="6" t="s">
        <v>12</v>
      </c>
      <c r="G99" s="15">
        <v>0</v>
      </c>
      <c r="H99" s="15">
        <v>0</v>
      </c>
      <c r="I99" s="23">
        <f t="shared" si="50"/>
        <v>0</v>
      </c>
      <c r="J99" s="22" t="s">
        <v>1548</v>
      </c>
      <c r="K99" s="31" t="s">
        <v>1559</v>
      </c>
      <c r="L99" s="22" t="str">
        <f>IFERROR(VLOOKUP(B99,#REF!,5,FALSE)," ")</f>
        <v xml:space="preserve"> </v>
      </c>
      <c r="M99" s="22" t="str">
        <f>IFERROR(VLOOKUP(B99,#REF!,6,FALSE)," ")</f>
        <v xml:space="preserve"> </v>
      </c>
      <c r="N99" s="34" t="str">
        <f t="shared" si="67"/>
        <v xml:space="preserve"> </v>
      </c>
      <c r="O99" s="35" t="str">
        <f t="shared" si="68"/>
        <v xml:space="preserve"> </v>
      </c>
      <c r="P99" s="59">
        <f>IFERROR(VLOOKUP(B99,#REF!,2,FALSE),0)</f>
        <v>0</v>
      </c>
      <c r="Q99" s="60">
        <f>IFERROR(VLOOKUP(B99,#REF!,2,FALSE),0)</f>
        <v>0</v>
      </c>
      <c r="R99" s="53">
        <f t="shared" si="46"/>
        <v>0</v>
      </c>
      <c r="S99" s="67">
        <f t="shared" si="51"/>
        <v>0</v>
      </c>
      <c r="T99" s="65">
        <f t="shared" si="47"/>
        <v>0</v>
      </c>
      <c r="U99" s="64">
        <f t="shared" si="48"/>
        <v>0</v>
      </c>
      <c r="V99" s="21" t="e">
        <f>VLOOKUP(B99,Hoja1!$B$5:$H$749,21,FALSE)</f>
        <v>#REF!</v>
      </c>
      <c r="W99" s="63" t="e">
        <f t="shared" si="49"/>
        <v>#REF!</v>
      </c>
    </row>
    <row r="100" spans="1:23" x14ac:dyDescent="0.3">
      <c r="A100" s="4">
        <v>96</v>
      </c>
      <c r="B100" s="5" t="s">
        <v>218</v>
      </c>
      <c r="C100" s="5" t="s">
        <v>169</v>
      </c>
      <c r="D100" s="5" t="s">
        <v>212</v>
      </c>
      <c r="E100" s="5" t="s">
        <v>219</v>
      </c>
      <c r="F100" s="6" t="s">
        <v>12</v>
      </c>
      <c r="G100" s="15">
        <v>0</v>
      </c>
      <c r="H100" s="15">
        <v>6899</v>
      </c>
      <c r="I100" s="23">
        <f t="shared" si="50"/>
        <v>0</v>
      </c>
      <c r="J100" s="22" t="s">
        <v>1548</v>
      </c>
      <c r="K100" s="31" t="s">
        <v>1559</v>
      </c>
      <c r="L100" s="22" t="str">
        <f>IFERROR(VLOOKUP(B100,#REF!,5,FALSE)," ")</f>
        <v xml:space="preserve"> </v>
      </c>
      <c r="M100" s="22" t="str">
        <f>IFERROR(VLOOKUP(B100,#REF!,6,FALSE)," ")</f>
        <v xml:space="preserve"> </v>
      </c>
      <c r="N100" s="34" t="str">
        <f t="shared" si="67"/>
        <v xml:space="preserve"> </v>
      </c>
      <c r="O100" s="35" t="str">
        <f t="shared" si="68"/>
        <v xml:space="preserve"> </v>
      </c>
      <c r="P100" s="59">
        <f>IFERROR(VLOOKUP(B100,#REF!,2,FALSE),0)</f>
        <v>0</v>
      </c>
      <c r="Q100" s="60">
        <f>IFERROR(VLOOKUP(B100,#REF!,2,FALSE),0)</f>
        <v>0</v>
      </c>
      <c r="R100" s="53">
        <f t="shared" si="46"/>
        <v>0</v>
      </c>
      <c r="S100" s="67">
        <f t="shared" si="51"/>
        <v>0</v>
      </c>
      <c r="T100" s="65">
        <f t="shared" si="47"/>
        <v>0</v>
      </c>
      <c r="U100" s="64">
        <f t="shared" si="48"/>
        <v>0</v>
      </c>
      <c r="V100" s="21" t="e">
        <f>VLOOKUP(B100,Hoja1!$B$5:$H$749,21,FALSE)</f>
        <v>#REF!</v>
      </c>
      <c r="W100" s="63" t="e">
        <f t="shared" si="49"/>
        <v>#REF!</v>
      </c>
    </row>
    <row r="101" spans="1:23" x14ac:dyDescent="0.3">
      <c r="A101" s="4">
        <v>97</v>
      </c>
      <c r="B101" s="5" t="s">
        <v>220</v>
      </c>
      <c r="C101" s="5" t="s">
        <v>169</v>
      </c>
      <c r="D101" s="5" t="s">
        <v>212</v>
      </c>
      <c r="E101" s="5" t="s">
        <v>221</v>
      </c>
      <c r="F101" s="6" t="s">
        <v>12</v>
      </c>
      <c r="G101" s="15">
        <v>0</v>
      </c>
      <c r="H101" s="15">
        <v>0</v>
      </c>
      <c r="I101" s="23">
        <f t="shared" si="50"/>
        <v>0</v>
      </c>
      <c r="J101" s="22" t="s">
        <v>1548</v>
      </c>
      <c r="K101" s="31" t="s">
        <v>1559</v>
      </c>
      <c r="L101" s="22" t="str">
        <f>IFERROR(VLOOKUP(B101,#REF!,5,FALSE)," ")</f>
        <v xml:space="preserve"> </v>
      </c>
      <c r="M101" s="22" t="str">
        <f>IFERROR(VLOOKUP(B101,#REF!,6,FALSE)," ")</f>
        <v xml:space="preserve"> </v>
      </c>
      <c r="N101" s="34" t="str">
        <f t="shared" si="67"/>
        <v xml:space="preserve"> </v>
      </c>
      <c r="O101" s="35" t="str">
        <f t="shared" si="68"/>
        <v xml:space="preserve"> </v>
      </c>
      <c r="P101" s="59">
        <f>IFERROR(VLOOKUP(B101,#REF!,2,FALSE),0)</f>
        <v>0</v>
      </c>
      <c r="Q101" s="60">
        <f>IFERROR(VLOOKUP(B101,#REF!,2,FALSE),0)</f>
        <v>0</v>
      </c>
      <c r="R101" s="53">
        <f t="shared" si="46"/>
        <v>0</v>
      </c>
      <c r="S101" s="67">
        <f t="shared" si="51"/>
        <v>0</v>
      </c>
      <c r="T101" s="65">
        <f t="shared" si="47"/>
        <v>0</v>
      </c>
      <c r="U101" s="64">
        <f t="shared" si="48"/>
        <v>0</v>
      </c>
      <c r="V101" s="21" t="e">
        <f>VLOOKUP(B101,Hoja1!$B$5:$H$749,21,FALSE)</f>
        <v>#REF!</v>
      </c>
      <c r="W101" s="63" t="e">
        <f t="shared" si="49"/>
        <v>#REF!</v>
      </c>
    </row>
    <row r="102" spans="1:23" x14ac:dyDescent="0.3">
      <c r="A102" s="4">
        <v>98</v>
      </c>
      <c r="B102" s="5" t="s">
        <v>222</v>
      </c>
      <c r="C102" s="5" t="s">
        <v>223</v>
      </c>
      <c r="D102" s="5" t="s">
        <v>223</v>
      </c>
      <c r="E102" s="5" t="s">
        <v>223</v>
      </c>
      <c r="F102" s="6" t="s">
        <v>9</v>
      </c>
      <c r="G102" s="15">
        <v>22761292.010000002</v>
      </c>
      <c r="H102" s="15">
        <v>16197018.780000001</v>
      </c>
      <c r="I102" s="23">
        <f t="shared" si="50"/>
        <v>-0.28839999999999999</v>
      </c>
      <c r="J102" s="22" t="s">
        <v>1545</v>
      </c>
      <c r="K102" s="30" t="str">
        <f t="shared" si="43"/>
        <v>-30%≤ X &lt; -20%A</v>
      </c>
      <c r="L102" s="24" t="e">
        <f>VLOOKUP(K102,#REF!,2,FALSE)</f>
        <v>#REF!</v>
      </c>
      <c r="M102" s="24" t="e">
        <f>VLOOKUP(K102,#REF!,3,FALSE)</f>
        <v>#REF!</v>
      </c>
      <c r="N102" s="34" t="e">
        <f t="shared" ref="N102:N108" si="69">ROUND(H102*(1+L102),2)</f>
        <v>#REF!</v>
      </c>
      <c r="O102" s="35" t="e">
        <f t="shared" ref="O102:O108" si="70">ROUND(H102*(1+M102),2)</f>
        <v>#REF!</v>
      </c>
      <c r="P102" s="57">
        <f>IFERROR(VLOOKUP(B102,#REF!,2,FALSE),0)</f>
        <v>0</v>
      </c>
      <c r="Q102" s="58">
        <f>IFERROR(VLOOKUP(B102,#REF!,2,FALSE),0)</f>
        <v>0</v>
      </c>
      <c r="R102" s="54">
        <f t="shared" si="46"/>
        <v>0</v>
      </c>
      <c r="S102" s="67" t="e">
        <f t="shared" si="51"/>
        <v>#REF!</v>
      </c>
      <c r="T102" s="65" t="e">
        <f t="shared" si="47"/>
        <v>#REF!</v>
      </c>
      <c r="U102" s="64" t="e">
        <f t="shared" si="48"/>
        <v>#REF!</v>
      </c>
      <c r="V102" s="21" t="e">
        <f>VLOOKUP(B102,Hoja1!$B$5:$H$749,21,FALSE)</f>
        <v>#REF!</v>
      </c>
      <c r="W102" s="63" t="e">
        <f t="shared" si="49"/>
        <v>#REF!</v>
      </c>
    </row>
    <row r="103" spans="1:23" x14ac:dyDescent="0.3">
      <c r="A103" s="4">
        <v>99</v>
      </c>
      <c r="B103" s="5" t="s">
        <v>224</v>
      </c>
      <c r="C103" s="5" t="s">
        <v>223</v>
      </c>
      <c r="D103" s="5" t="s">
        <v>223</v>
      </c>
      <c r="E103" s="5" t="s">
        <v>225</v>
      </c>
      <c r="F103" s="6" t="s">
        <v>60</v>
      </c>
      <c r="G103" s="15">
        <v>3586852.7100000004</v>
      </c>
      <c r="H103" s="15">
        <v>2327053.0900000003</v>
      </c>
      <c r="I103" s="23">
        <f t="shared" si="50"/>
        <v>-0.35120000000000001</v>
      </c>
      <c r="J103" s="22" t="s">
        <v>1544</v>
      </c>
      <c r="K103" s="30" t="str">
        <f t="shared" si="43"/>
        <v>-40%≤ X &lt; -30%D</v>
      </c>
      <c r="L103" s="24" t="e">
        <f>VLOOKUP(K103,#REF!,2,FALSE)</f>
        <v>#REF!</v>
      </c>
      <c r="M103" s="24" t="e">
        <f>VLOOKUP(K103,#REF!,3,FALSE)</f>
        <v>#REF!</v>
      </c>
      <c r="N103" s="34" t="e">
        <f t="shared" si="69"/>
        <v>#REF!</v>
      </c>
      <c r="O103" s="35" t="e">
        <f t="shared" si="70"/>
        <v>#REF!</v>
      </c>
      <c r="P103" s="57">
        <f>IFERROR(VLOOKUP(B103,#REF!,2,FALSE),0)</f>
        <v>0</v>
      </c>
      <c r="Q103" s="58">
        <f>IFERROR(VLOOKUP(B103,#REF!,2,FALSE),0)</f>
        <v>0</v>
      </c>
      <c r="R103" s="54">
        <f t="shared" si="46"/>
        <v>0</v>
      </c>
      <c r="S103" s="67" t="e">
        <f t="shared" si="51"/>
        <v>#REF!</v>
      </c>
      <c r="T103" s="65" t="e">
        <f t="shared" si="47"/>
        <v>#REF!</v>
      </c>
      <c r="U103" s="64" t="e">
        <f t="shared" si="48"/>
        <v>#REF!</v>
      </c>
      <c r="V103" s="21" t="e">
        <f>VLOOKUP(B103,Hoja1!$B$5:$H$749,21,FALSE)</f>
        <v>#REF!</v>
      </c>
      <c r="W103" s="63" t="e">
        <f t="shared" si="49"/>
        <v>#REF!</v>
      </c>
    </row>
    <row r="104" spans="1:23" x14ac:dyDescent="0.3">
      <c r="A104" s="4">
        <v>100</v>
      </c>
      <c r="B104" s="5" t="s">
        <v>226</v>
      </c>
      <c r="C104" s="5" t="s">
        <v>223</v>
      </c>
      <c r="D104" s="5" t="s">
        <v>223</v>
      </c>
      <c r="E104" s="5" t="s">
        <v>227</v>
      </c>
      <c r="F104" s="6" t="s">
        <v>60</v>
      </c>
      <c r="G104" s="15">
        <v>7885746.2099999981</v>
      </c>
      <c r="H104" s="15">
        <v>6608778.6899999995</v>
      </c>
      <c r="I104" s="23">
        <f t="shared" si="50"/>
        <v>-0.16189999999999999</v>
      </c>
      <c r="J104" s="22" t="s">
        <v>1546</v>
      </c>
      <c r="K104" s="30" t="str">
        <f t="shared" si="43"/>
        <v>-20%≤ X &lt; -10%D</v>
      </c>
      <c r="L104" s="24" t="e">
        <f>VLOOKUP(K104,#REF!,2,FALSE)</f>
        <v>#REF!</v>
      </c>
      <c r="M104" s="24" t="e">
        <f>VLOOKUP(K104,#REF!,3,FALSE)</f>
        <v>#REF!</v>
      </c>
      <c r="N104" s="34" t="e">
        <f t="shared" si="69"/>
        <v>#REF!</v>
      </c>
      <c r="O104" s="35" t="e">
        <f t="shared" si="70"/>
        <v>#REF!</v>
      </c>
      <c r="P104" s="57">
        <f>IFERROR(VLOOKUP(B104,#REF!,2,FALSE),0)</f>
        <v>0</v>
      </c>
      <c r="Q104" s="58">
        <f>IFERROR(VLOOKUP(B104,#REF!,2,FALSE),0)</f>
        <v>0</v>
      </c>
      <c r="R104" s="54">
        <f t="shared" si="46"/>
        <v>0</v>
      </c>
      <c r="S104" s="67" t="e">
        <f t="shared" si="51"/>
        <v>#REF!</v>
      </c>
      <c r="T104" s="65" t="e">
        <f t="shared" si="47"/>
        <v>#REF!</v>
      </c>
      <c r="U104" s="64" t="e">
        <f t="shared" si="48"/>
        <v>#REF!</v>
      </c>
      <c r="V104" s="21" t="e">
        <f>VLOOKUP(B104,Hoja1!$B$5:$H$749,21,FALSE)</f>
        <v>#REF!</v>
      </c>
      <c r="W104" s="63" t="e">
        <f t="shared" si="49"/>
        <v>#REF!</v>
      </c>
    </row>
    <row r="105" spans="1:23" x14ac:dyDescent="0.3">
      <c r="A105" s="4">
        <v>101</v>
      </c>
      <c r="B105" s="5" t="s">
        <v>228</v>
      </c>
      <c r="C105" s="5" t="s">
        <v>223</v>
      </c>
      <c r="D105" s="5" t="s">
        <v>223</v>
      </c>
      <c r="E105" s="5" t="s">
        <v>229</v>
      </c>
      <c r="F105" s="6" t="s">
        <v>60</v>
      </c>
      <c r="G105" s="15">
        <v>12850905.080000002</v>
      </c>
      <c r="H105" s="15">
        <v>9483123.0999999996</v>
      </c>
      <c r="I105" s="23">
        <f t="shared" si="50"/>
        <v>-0.2621</v>
      </c>
      <c r="J105" s="22" t="s">
        <v>1545</v>
      </c>
      <c r="K105" s="30" t="str">
        <f t="shared" si="43"/>
        <v>-30%≤ X &lt; -20%D</v>
      </c>
      <c r="L105" s="24" t="e">
        <f>VLOOKUP(K105,#REF!,2,FALSE)</f>
        <v>#REF!</v>
      </c>
      <c r="M105" s="24" t="e">
        <f>VLOOKUP(K105,#REF!,3,FALSE)</f>
        <v>#REF!</v>
      </c>
      <c r="N105" s="34" t="e">
        <f t="shared" si="69"/>
        <v>#REF!</v>
      </c>
      <c r="O105" s="35" t="e">
        <f t="shared" si="70"/>
        <v>#REF!</v>
      </c>
      <c r="P105" s="57">
        <f>IFERROR(VLOOKUP(B105,#REF!,2,FALSE),0)</f>
        <v>0</v>
      </c>
      <c r="Q105" s="58">
        <f>IFERROR(VLOOKUP(B105,#REF!,2,FALSE),0)</f>
        <v>0</v>
      </c>
      <c r="R105" s="54">
        <f t="shared" si="46"/>
        <v>0</v>
      </c>
      <c r="S105" s="67" t="e">
        <f t="shared" si="51"/>
        <v>#REF!</v>
      </c>
      <c r="T105" s="65" t="e">
        <f t="shared" si="47"/>
        <v>#REF!</v>
      </c>
      <c r="U105" s="64" t="e">
        <f t="shared" si="48"/>
        <v>#REF!</v>
      </c>
      <c r="V105" s="21" t="e">
        <f>VLOOKUP(B105,Hoja1!$B$5:$H$749,21,FALSE)</f>
        <v>#REF!</v>
      </c>
      <c r="W105" s="63" t="e">
        <f t="shared" si="49"/>
        <v>#REF!</v>
      </c>
    </row>
    <row r="106" spans="1:23" x14ac:dyDescent="0.3">
      <c r="A106" s="4">
        <v>102</v>
      </c>
      <c r="B106" s="5" t="s">
        <v>230</v>
      </c>
      <c r="C106" s="5" t="s">
        <v>223</v>
      </c>
      <c r="D106" s="5" t="s">
        <v>223</v>
      </c>
      <c r="E106" s="5" t="s">
        <v>231</v>
      </c>
      <c r="F106" s="6" t="s">
        <v>60</v>
      </c>
      <c r="G106" s="15">
        <v>288646.70999999996</v>
      </c>
      <c r="H106" s="15">
        <v>250592.89</v>
      </c>
      <c r="I106" s="23">
        <f t="shared" si="50"/>
        <v>-0.1318</v>
      </c>
      <c r="J106" s="22" t="s">
        <v>1546</v>
      </c>
      <c r="K106" s="30" t="str">
        <f t="shared" si="43"/>
        <v>-20%≤ X &lt; -10%D</v>
      </c>
      <c r="L106" s="24" t="e">
        <f>VLOOKUP(K106,#REF!,2,FALSE)</f>
        <v>#REF!</v>
      </c>
      <c r="M106" s="24" t="e">
        <f>VLOOKUP(K106,#REF!,3,FALSE)</f>
        <v>#REF!</v>
      </c>
      <c r="N106" s="34" t="e">
        <f t="shared" si="69"/>
        <v>#REF!</v>
      </c>
      <c r="O106" s="35" t="e">
        <f t="shared" si="70"/>
        <v>#REF!</v>
      </c>
      <c r="P106" s="57">
        <f>IFERROR(VLOOKUP(B106,#REF!,2,FALSE),0)</f>
        <v>0</v>
      </c>
      <c r="Q106" s="58">
        <f>IFERROR(VLOOKUP(B106,#REF!,2,FALSE),0)</f>
        <v>0</v>
      </c>
      <c r="R106" s="54">
        <f t="shared" si="46"/>
        <v>0</v>
      </c>
      <c r="S106" s="67" t="e">
        <f t="shared" si="51"/>
        <v>#REF!</v>
      </c>
      <c r="T106" s="65" t="e">
        <f t="shared" si="47"/>
        <v>#REF!</v>
      </c>
      <c r="U106" s="64" t="e">
        <f t="shared" si="48"/>
        <v>#REF!</v>
      </c>
      <c r="V106" s="21" t="e">
        <f>VLOOKUP(B106,Hoja1!$B$5:$H$749,21,FALSE)</f>
        <v>#REF!</v>
      </c>
      <c r="W106" s="63" t="e">
        <f t="shared" si="49"/>
        <v>#REF!</v>
      </c>
    </row>
    <row r="107" spans="1:23" x14ac:dyDescent="0.3">
      <c r="A107" s="4">
        <v>103</v>
      </c>
      <c r="B107" s="5" t="s">
        <v>232</v>
      </c>
      <c r="C107" s="5" t="s">
        <v>223</v>
      </c>
      <c r="D107" s="5" t="s">
        <v>223</v>
      </c>
      <c r="E107" s="5" t="s">
        <v>233</v>
      </c>
      <c r="F107" s="6" t="s">
        <v>60</v>
      </c>
      <c r="G107" s="15">
        <v>113309.12000000001</v>
      </c>
      <c r="H107" s="15">
        <v>45159.47</v>
      </c>
      <c r="I107" s="23">
        <f t="shared" si="50"/>
        <v>-0.60140000000000005</v>
      </c>
      <c r="J107" s="22" t="s">
        <v>1543</v>
      </c>
      <c r="K107" s="30" t="str">
        <f t="shared" si="43"/>
        <v>X &lt; -40%D</v>
      </c>
      <c r="L107" s="24" t="e">
        <f>VLOOKUP(K107,#REF!,2,FALSE)</f>
        <v>#REF!</v>
      </c>
      <c r="M107" s="24" t="e">
        <f>VLOOKUP(K107,#REF!,3,FALSE)</f>
        <v>#REF!</v>
      </c>
      <c r="N107" s="34" t="e">
        <f t="shared" si="69"/>
        <v>#REF!</v>
      </c>
      <c r="O107" s="35" t="e">
        <f t="shared" si="70"/>
        <v>#REF!</v>
      </c>
      <c r="P107" s="57">
        <f>IFERROR(VLOOKUP(B107,#REF!,2,FALSE),0)</f>
        <v>0</v>
      </c>
      <c r="Q107" s="58">
        <f>IFERROR(VLOOKUP(B107,#REF!,2,FALSE),0)</f>
        <v>0</v>
      </c>
      <c r="R107" s="54">
        <f t="shared" si="46"/>
        <v>0</v>
      </c>
      <c r="S107" s="67" t="e">
        <f t="shared" si="51"/>
        <v>#REF!</v>
      </c>
      <c r="T107" s="65" t="e">
        <f t="shared" si="47"/>
        <v>#REF!</v>
      </c>
      <c r="U107" s="64" t="e">
        <f t="shared" si="48"/>
        <v>#REF!</v>
      </c>
      <c r="V107" s="21" t="e">
        <f>VLOOKUP(B107,Hoja1!$B$5:$H$749,21,FALSE)</f>
        <v>#REF!</v>
      </c>
      <c r="W107" s="63" t="e">
        <f t="shared" si="49"/>
        <v>#REF!</v>
      </c>
    </row>
    <row r="108" spans="1:23" x14ac:dyDescent="0.3">
      <c r="A108" s="4">
        <v>104</v>
      </c>
      <c r="B108" s="5" t="s">
        <v>234</v>
      </c>
      <c r="C108" s="5" t="s">
        <v>223</v>
      </c>
      <c r="D108" s="5" t="s">
        <v>223</v>
      </c>
      <c r="E108" s="5" t="s">
        <v>235</v>
      </c>
      <c r="F108" s="6" t="s">
        <v>60</v>
      </c>
      <c r="G108" s="15">
        <v>2992833.9699999997</v>
      </c>
      <c r="H108" s="15">
        <v>1570734.42</v>
      </c>
      <c r="I108" s="23">
        <f t="shared" si="50"/>
        <v>-0.47520000000000001</v>
      </c>
      <c r="J108" s="22" t="s">
        <v>1543</v>
      </c>
      <c r="K108" s="30" t="str">
        <f t="shared" si="43"/>
        <v>X &lt; -40%D</v>
      </c>
      <c r="L108" s="24" t="e">
        <f>VLOOKUP(K108,#REF!,2,FALSE)</f>
        <v>#REF!</v>
      </c>
      <c r="M108" s="24" t="e">
        <f>VLOOKUP(K108,#REF!,3,FALSE)</f>
        <v>#REF!</v>
      </c>
      <c r="N108" s="34" t="e">
        <f t="shared" si="69"/>
        <v>#REF!</v>
      </c>
      <c r="O108" s="35" t="e">
        <f t="shared" si="70"/>
        <v>#REF!</v>
      </c>
      <c r="P108" s="57">
        <f>IFERROR(VLOOKUP(B108,#REF!,2,FALSE),0)</f>
        <v>0</v>
      </c>
      <c r="Q108" s="58">
        <f>IFERROR(VLOOKUP(B108,#REF!,2,FALSE),0)</f>
        <v>0</v>
      </c>
      <c r="R108" s="54">
        <f t="shared" si="46"/>
        <v>0</v>
      </c>
      <c r="S108" s="67" t="e">
        <f t="shared" si="51"/>
        <v>#REF!</v>
      </c>
      <c r="T108" s="65" t="e">
        <f t="shared" si="47"/>
        <v>#REF!</v>
      </c>
      <c r="U108" s="64" t="e">
        <f t="shared" si="48"/>
        <v>#REF!</v>
      </c>
      <c r="V108" s="21" t="e">
        <f>VLOOKUP(B108,Hoja1!$B$5:$H$749,21,FALSE)</f>
        <v>#REF!</v>
      </c>
      <c r="W108" s="63" t="e">
        <f t="shared" si="49"/>
        <v>#REF!</v>
      </c>
    </row>
    <row r="109" spans="1:23" x14ac:dyDescent="0.3">
      <c r="A109" s="4">
        <v>105</v>
      </c>
      <c r="B109" s="5" t="s">
        <v>236</v>
      </c>
      <c r="C109" s="5" t="s">
        <v>223</v>
      </c>
      <c r="D109" s="5" t="s">
        <v>223</v>
      </c>
      <c r="E109" s="5" t="s">
        <v>237</v>
      </c>
      <c r="F109" s="6" t="s">
        <v>12</v>
      </c>
      <c r="G109" s="15">
        <v>2564643.98</v>
      </c>
      <c r="H109" s="15">
        <v>1897803.4</v>
      </c>
      <c r="I109" s="23">
        <f t="shared" si="50"/>
        <v>-0.26</v>
      </c>
      <c r="J109" s="22" t="s">
        <v>1545</v>
      </c>
      <c r="K109" s="31" t="str">
        <f>IF(AND(H109&gt;0,(0.5*G109)&gt;H109),"Subgrupo 1.1",IF(AND((0.5*G109)&lt;H109,G109&gt;H109),"Subgrupo 1.2","Grupo 2 "))</f>
        <v>Subgrupo 1.2</v>
      </c>
      <c r="L109" s="28" t="s">
        <v>1556</v>
      </c>
      <c r="M109" s="28" t="s">
        <v>1557</v>
      </c>
      <c r="N109" s="36">
        <f>ROUND(IF(G109&lt;1.08*H109,G109,1.08*H109),2)</f>
        <v>2049627.67</v>
      </c>
      <c r="O109" s="37">
        <f>ROUND(IF(1.05*G109&lt;1.13*H109,1.05*G109,1.13*H109),2)</f>
        <v>2144517.84</v>
      </c>
      <c r="P109" s="59">
        <f>IFERROR(VLOOKUP(B109,#REF!,2,FALSE),0)</f>
        <v>0</v>
      </c>
      <c r="Q109" s="60">
        <f>IFERROR(VLOOKUP(B109,#REF!,2,FALSE),0)</f>
        <v>0</v>
      </c>
      <c r="R109" s="53">
        <f t="shared" si="46"/>
        <v>0</v>
      </c>
      <c r="S109" s="67">
        <f t="shared" si="51"/>
        <v>0</v>
      </c>
      <c r="T109" s="65">
        <f t="shared" si="47"/>
        <v>0</v>
      </c>
      <c r="U109" s="64">
        <f t="shared" si="48"/>
        <v>0</v>
      </c>
      <c r="V109" s="21" t="e">
        <f>VLOOKUP(B109,Hoja1!$B$5:$H$749,21,FALSE)</f>
        <v>#REF!</v>
      </c>
      <c r="W109" s="63" t="e">
        <f t="shared" si="49"/>
        <v>#REF!</v>
      </c>
    </row>
    <row r="110" spans="1:23" x14ac:dyDescent="0.3">
      <c r="A110" s="4">
        <v>106</v>
      </c>
      <c r="B110" s="5" t="s">
        <v>238</v>
      </c>
      <c r="C110" s="5" t="s">
        <v>223</v>
      </c>
      <c r="D110" s="5" t="s">
        <v>223</v>
      </c>
      <c r="E110" s="5" t="s">
        <v>239</v>
      </c>
      <c r="F110" s="6" t="s">
        <v>60</v>
      </c>
      <c r="G110" s="15">
        <v>1838281.58</v>
      </c>
      <c r="H110" s="15">
        <v>1458099.48</v>
      </c>
      <c r="I110" s="23">
        <f t="shared" si="50"/>
        <v>-0.20680000000000001</v>
      </c>
      <c r="J110" s="22" t="s">
        <v>1545</v>
      </c>
      <c r="K110" s="30" t="str">
        <f t="shared" si="43"/>
        <v>-30%≤ X &lt; -20%D</v>
      </c>
      <c r="L110" s="24" t="e">
        <f>VLOOKUP(K110,#REF!,2,FALSE)</f>
        <v>#REF!</v>
      </c>
      <c r="M110" s="24" t="e">
        <f>VLOOKUP(K110,#REF!,3,FALSE)</f>
        <v>#REF!</v>
      </c>
      <c r="N110" s="34" t="e">
        <f t="shared" ref="N110:N113" si="71">ROUND(H110*(1+L110),2)</f>
        <v>#REF!</v>
      </c>
      <c r="O110" s="35" t="e">
        <f t="shared" ref="O110:O113" si="72">ROUND(H110*(1+M110),2)</f>
        <v>#REF!</v>
      </c>
      <c r="P110" s="57">
        <f>IFERROR(VLOOKUP(B110,#REF!,2,FALSE),0)</f>
        <v>0</v>
      </c>
      <c r="Q110" s="58">
        <f>IFERROR(VLOOKUP(B110,#REF!,2,FALSE),0)</f>
        <v>0</v>
      </c>
      <c r="R110" s="54">
        <f t="shared" si="46"/>
        <v>0</v>
      </c>
      <c r="S110" s="67" t="e">
        <f t="shared" si="51"/>
        <v>#REF!</v>
      </c>
      <c r="T110" s="65" t="e">
        <f t="shared" si="47"/>
        <v>#REF!</v>
      </c>
      <c r="U110" s="64" t="e">
        <f t="shared" si="48"/>
        <v>#REF!</v>
      </c>
      <c r="V110" s="21" t="e">
        <f>VLOOKUP(B110,Hoja1!$B$5:$H$749,21,FALSE)</f>
        <v>#REF!</v>
      </c>
      <c r="W110" s="63" t="e">
        <f t="shared" si="49"/>
        <v>#REF!</v>
      </c>
    </row>
    <row r="111" spans="1:23" x14ac:dyDescent="0.3">
      <c r="A111" s="4">
        <v>107</v>
      </c>
      <c r="B111" s="5" t="s">
        <v>240</v>
      </c>
      <c r="C111" s="5" t="s">
        <v>223</v>
      </c>
      <c r="D111" s="5" t="s">
        <v>223</v>
      </c>
      <c r="E111" s="5" t="s">
        <v>241</v>
      </c>
      <c r="F111" s="6" t="s">
        <v>60</v>
      </c>
      <c r="G111" s="15">
        <v>3295016.69</v>
      </c>
      <c r="H111" s="15">
        <v>1774328.7599999998</v>
      </c>
      <c r="I111" s="23">
        <f t="shared" si="50"/>
        <v>-0.46150000000000002</v>
      </c>
      <c r="J111" s="22" t="s">
        <v>1543</v>
      </c>
      <c r="K111" s="30" t="str">
        <f t="shared" si="43"/>
        <v>X &lt; -40%D</v>
      </c>
      <c r="L111" s="24" t="e">
        <f>VLOOKUP(K111,#REF!,2,FALSE)</f>
        <v>#REF!</v>
      </c>
      <c r="M111" s="24" t="e">
        <f>VLOOKUP(K111,#REF!,3,FALSE)</f>
        <v>#REF!</v>
      </c>
      <c r="N111" s="34" t="e">
        <f t="shared" si="71"/>
        <v>#REF!</v>
      </c>
      <c r="O111" s="35" t="e">
        <f t="shared" si="72"/>
        <v>#REF!</v>
      </c>
      <c r="P111" s="57">
        <f>IFERROR(VLOOKUP(B111,#REF!,2,FALSE),0)</f>
        <v>0</v>
      </c>
      <c r="Q111" s="58">
        <f>IFERROR(VLOOKUP(B111,#REF!,2,FALSE),0)</f>
        <v>0</v>
      </c>
      <c r="R111" s="54">
        <f t="shared" si="46"/>
        <v>0</v>
      </c>
      <c r="S111" s="67" t="e">
        <f t="shared" si="51"/>
        <v>#REF!</v>
      </c>
      <c r="T111" s="65" t="e">
        <f t="shared" si="47"/>
        <v>#REF!</v>
      </c>
      <c r="U111" s="64" t="e">
        <f t="shared" si="48"/>
        <v>#REF!</v>
      </c>
      <c r="V111" s="21" t="e">
        <f>VLOOKUP(B111,Hoja1!$B$5:$H$749,21,FALSE)</f>
        <v>#REF!</v>
      </c>
      <c r="W111" s="63" t="e">
        <f t="shared" si="49"/>
        <v>#REF!</v>
      </c>
    </row>
    <row r="112" spans="1:23" x14ac:dyDescent="0.3">
      <c r="A112" s="4">
        <v>108</v>
      </c>
      <c r="B112" s="5" t="s">
        <v>242</v>
      </c>
      <c r="C112" s="5" t="s">
        <v>223</v>
      </c>
      <c r="D112" s="5" t="s">
        <v>223</v>
      </c>
      <c r="E112" s="5" t="s">
        <v>243</v>
      </c>
      <c r="F112" s="6" t="s">
        <v>60</v>
      </c>
      <c r="G112" s="15">
        <v>321621.64999999997</v>
      </c>
      <c r="H112" s="15">
        <v>203755.39999999997</v>
      </c>
      <c r="I112" s="23">
        <f t="shared" si="50"/>
        <v>-0.36649999999999999</v>
      </c>
      <c r="J112" s="22" t="s">
        <v>1544</v>
      </c>
      <c r="K112" s="30" t="str">
        <f t="shared" si="43"/>
        <v>-40%≤ X &lt; -30%D</v>
      </c>
      <c r="L112" s="24" t="e">
        <f>VLOOKUP(K112,#REF!,2,FALSE)</f>
        <v>#REF!</v>
      </c>
      <c r="M112" s="24" t="e">
        <f>VLOOKUP(K112,#REF!,3,FALSE)</f>
        <v>#REF!</v>
      </c>
      <c r="N112" s="34" t="e">
        <f t="shared" si="71"/>
        <v>#REF!</v>
      </c>
      <c r="O112" s="35" t="e">
        <f t="shared" si="72"/>
        <v>#REF!</v>
      </c>
      <c r="P112" s="57">
        <f>IFERROR(VLOOKUP(B112,#REF!,2,FALSE),0)</f>
        <v>0</v>
      </c>
      <c r="Q112" s="58">
        <f>IFERROR(VLOOKUP(B112,#REF!,2,FALSE),0)</f>
        <v>0</v>
      </c>
      <c r="R112" s="54">
        <f t="shared" si="46"/>
        <v>0</v>
      </c>
      <c r="S112" s="67" t="e">
        <f t="shared" si="51"/>
        <v>#REF!</v>
      </c>
      <c r="T112" s="65" t="e">
        <f t="shared" si="47"/>
        <v>#REF!</v>
      </c>
      <c r="U112" s="64" t="e">
        <f t="shared" si="48"/>
        <v>#REF!</v>
      </c>
      <c r="V112" s="21" t="e">
        <f>VLOOKUP(B112,Hoja1!$B$5:$H$749,21,FALSE)</f>
        <v>#REF!</v>
      </c>
      <c r="W112" s="63" t="e">
        <f t="shared" si="49"/>
        <v>#REF!</v>
      </c>
    </row>
    <row r="113" spans="1:23" x14ac:dyDescent="0.3">
      <c r="A113" s="4">
        <v>109</v>
      </c>
      <c r="B113" s="5" t="s">
        <v>244</v>
      </c>
      <c r="C113" s="5" t="s">
        <v>223</v>
      </c>
      <c r="D113" s="5" t="s">
        <v>223</v>
      </c>
      <c r="E113" s="5" t="s">
        <v>245</v>
      </c>
      <c r="F113" s="6" t="s">
        <v>60</v>
      </c>
      <c r="G113" s="15">
        <v>6350976.1300000008</v>
      </c>
      <c r="H113" s="15">
        <v>3853838.99</v>
      </c>
      <c r="I113" s="23">
        <f t="shared" si="50"/>
        <v>-0.39319999999999999</v>
      </c>
      <c r="J113" s="22" t="s">
        <v>1544</v>
      </c>
      <c r="K113" s="30" t="str">
        <f t="shared" si="43"/>
        <v>-40%≤ X &lt; -30%D</v>
      </c>
      <c r="L113" s="24" t="e">
        <f>VLOOKUP(K113,#REF!,2,FALSE)</f>
        <v>#REF!</v>
      </c>
      <c r="M113" s="24" t="e">
        <f>VLOOKUP(K113,#REF!,3,FALSE)</f>
        <v>#REF!</v>
      </c>
      <c r="N113" s="34" t="e">
        <f t="shared" si="71"/>
        <v>#REF!</v>
      </c>
      <c r="O113" s="35" t="e">
        <f t="shared" si="72"/>
        <v>#REF!</v>
      </c>
      <c r="P113" s="57">
        <f>IFERROR(VLOOKUP(B113,#REF!,2,FALSE),0)</f>
        <v>0</v>
      </c>
      <c r="Q113" s="58">
        <f>IFERROR(VLOOKUP(B113,#REF!,2,FALSE),0)</f>
        <v>0</v>
      </c>
      <c r="R113" s="54">
        <f t="shared" si="46"/>
        <v>0</v>
      </c>
      <c r="S113" s="67" t="e">
        <f t="shared" si="51"/>
        <v>#REF!</v>
      </c>
      <c r="T113" s="65" t="e">
        <f t="shared" si="47"/>
        <v>#REF!</v>
      </c>
      <c r="U113" s="64" t="e">
        <f t="shared" si="48"/>
        <v>#REF!</v>
      </c>
      <c r="V113" s="21" t="e">
        <f>VLOOKUP(B113,Hoja1!$B$5:$H$749,21,FALSE)</f>
        <v>#REF!</v>
      </c>
      <c r="W113" s="63" t="e">
        <f t="shared" si="49"/>
        <v>#REF!</v>
      </c>
    </row>
    <row r="114" spans="1:23" x14ac:dyDescent="0.3">
      <c r="A114" s="4">
        <v>110</v>
      </c>
      <c r="B114" s="5" t="s">
        <v>246</v>
      </c>
      <c r="C114" s="5" t="s">
        <v>223</v>
      </c>
      <c r="D114" s="5" t="s">
        <v>223</v>
      </c>
      <c r="E114" s="5" t="s">
        <v>247</v>
      </c>
      <c r="F114" s="6" t="s">
        <v>12</v>
      </c>
      <c r="G114" s="15">
        <v>37612.960000000006</v>
      </c>
      <c r="H114" s="15">
        <v>25544.74</v>
      </c>
      <c r="I114" s="23">
        <f t="shared" si="50"/>
        <v>-0.32090000000000002</v>
      </c>
      <c r="J114" s="22" t="s">
        <v>1545</v>
      </c>
      <c r="K114" s="31" t="str">
        <f>IF(AND(H114&gt;0,(0.5*G114)&gt;H114),"Subgrupo 1.1",IF(AND((0.5*G114)&lt;H114,G114&gt;H114),"Subgrupo 1.2","Grupo 2 "))</f>
        <v>Subgrupo 1.2</v>
      </c>
      <c r="L114" s="28" t="s">
        <v>1556</v>
      </c>
      <c r="M114" s="28" t="s">
        <v>1557</v>
      </c>
      <c r="N114" s="36">
        <f>ROUND(IF(G114&lt;1.08*H114,G114,1.08*H114),2)</f>
        <v>27588.32</v>
      </c>
      <c r="O114" s="37">
        <f>ROUND(IF(1.05*G114&lt;1.13*H114,1.05*G114,1.13*H114),2)</f>
        <v>28865.56</v>
      </c>
      <c r="P114" s="59">
        <f>IFERROR(VLOOKUP(B114,#REF!,2,FALSE),0)</f>
        <v>0</v>
      </c>
      <c r="Q114" s="60">
        <f>IFERROR(VLOOKUP(B114,#REF!,2,FALSE),0)</f>
        <v>0</v>
      </c>
      <c r="R114" s="53">
        <f t="shared" si="46"/>
        <v>0</v>
      </c>
      <c r="S114" s="67">
        <f t="shared" si="51"/>
        <v>0</v>
      </c>
      <c r="T114" s="65">
        <f t="shared" si="47"/>
        <v>0</v>
      </c>
      <c r="U114" s="64">
        <f t="shared" si="48"/>
        <v>0</v>
      </c>
      <c r="V114" s="21" t="e">
        <f>VLOOKUP(B114,Hoja1!$B$5:$H$749,21,FALSE)</f>
        <v>#REF!</v>
      </c>
      <c r="W114" s="63" t="e">
        <f t="shared" si="49"/>
        <v>#REF!</v>
      </c>
    </row>
    <row r="115" spans="1:23" x14ac:dyDescent="0.3">
      <c r="A115" s="4">
        <v>111</v>
      </c>
      <c r="B115" s="5" t="s">
        <v>248</v>
      </c>
      <c r="C115" s="5" t="s">
        <v>223</v>
      </c>
      <c r="D115" s="5" t="s">
        <v>223</v>
      </c>
      <c r="E115" s="5" t="s">
        <v>249</v>
      </c>
      <c r="F115" s="6" t="s">
        <v>60</v>
      </c>
      <c r="G115" s="15">
        <v>358024.43</v>
      </c>
      <c r="H115" s="15">
        <v>277074.70999999996</v>
      </c>
      <c r="I115" s="23">
        <f t="shared" si="50"/>
        <v>-0.2261</v>
      </c>
      <c r="J115" s="22" t="s">
        <v>1545</v>
      </c>
      <c r="K115" s="30" t="str">
        <f t="shared" si="43"/>
        <v>-30%≤ X &lt; -20%D</v>
      </c>
      <c r="L115" s="24" t="e">
        <f>VLOOKUP(K115,#REF!,2,FALSE)</f>
        <v>#REF!</v>
      </c>
      <c r="M115" s="24" t="e">
        <f>VLOOKUP(K115,#REF!,3,FALSE)</f>
        <v>#REF!</v>
      </c>
      <c r="N115" s="34" t="e">
        <f t="shared" ref="N115:N116" si="73">ROUND(H115*(1+L115),2)</f>
        <v>#REF!</v>
      </c>
      <c r="O115" s="35" t="e">
        <f t="shared" ref="O115:O116" si="74">ROUND(H115*(1+M115),2)</f>
        <v>#REF!</v>
      </c>
      <c r="P115" s="57">
        <f>IFERROR(VLOOKUP(B115,#REF!,2,FALSE),0)</f>
        <v>0</v>
      </c>
      <c r="Q115" s="58">
        <f>IFERROR(VLOOKUP(B115,#REF!,2,FALSE),0)</f>
        <v>0</v>
      </c>
      <c r="R115" s="54">
        <f t="shared" si="46"/>
        <v>0</v>
      </c>
      <c r="S115" s="67" t="e">
        <f t="shared" si="51"/>
        <v>#REF!</v>
      </c>
      <c r="T115" s="65" t="e">
        <f t="shared" si="47"/>
        <v>#REF!</v>
      </c>
      <c r="U115" s="64" t="e">
        <f t="shared" si="48"/>
        <v>#REF!</v>
      </c>
      <c r="V115" s="21" t="e">
        <f>VLOOKUP(B115,Hoja1!$B$5:$H$749,21,FALSE)</f>
        <v>#REF!</v>
      </c>
      <c r="W115" s="63" t="e">
        <f t="shared" si="49"/>
        <v>#REF!</v>
      </c>
    </row>
    <row r="116" spans="1:23" x14ac:dyDescent="0.3">
      <c r="A116" s="4">
        <v>112</v>
      </c>
      <c r="B116" s="5" t="s">
        <v>250</v>
      </c>
      <c r="C116" s="5" t="s">
        <v>223</v>
      </c>
      <c r="D116" s="5" t="s">
        <v>223</v>
      </c>
      <c r="E116" s="5" t="s">
        <v>251</v>
      </c>
      <c r="F116" s="6" t="s">
        <v>60</v>
      </c>
      <c r="G116" s="15">
        <v>4424010.49</v>
      </c>
      <c r="H116" s="15">
        <v>3350770.13</v>
      </c>
      <c r="I116" s="23">
        <f t="shared" si="50"/>
        <v>-0.24260000000000001</v>
      </c>
      <c r="J116" s="22" t="s">
        <v>1545</v>
      </c>
      <c r="K116" s="30" t="str">
        <f t="shared" si="43"/>
        <v>-30%≤ X &lt; -20%D</v>
      </c>
      <c r="L116" s="24" t="e">
        <f>VLOOKUP(K116,#REF!,2,FALSE)</f>
        <v>#REF!</v>
      </c>
      <c r="M116" s="24" t="e">
        <f>VLOOKUP(K116,#REF!,3,FALSE)</f>
        <v>#REF!</v>
      </c>
      <c r="N116" s="34" t="e">
        <f t="shared" si="73"/>
        <v>#REF!</v>
      </c>
      <c r="O116" s="35" t="e">
        <f t="shared" si="74"/>
        <v>#REF!</v>
      </c>
      <c r="P116" s="57">
        <f>IFERROR(VLOOKUP(B116,#REF!,2,FALSE),0)</f>
        <v>0</v>
      </c>
      <c r="Q116" s="58">
        <f>IFERROR(VLOOKUP(B116,#REF!,2,FALSE),0)</f>
        <v>0</v>
      </c>
      <c r="R116" s="54">
        <f t="shared" si="46"/>
        <v>0</v>
      </c>
      <c r="S116" s="67" t="e">
        <f t="shared" si="51"/>
        <v>#REF!</v>
      </c>
      <c r="T116" s="65" t="e">
        <f t="shared" si="47"/>
        <v>#REF!</v>
      </c>
      <c r="U116" s="64" t="e">
        <f t="shared" si="48"/>
        <v>#REF!</v>
      </c>
      <c r="V116" s="21" t="e">
        <f>VLOOKUP(B116,Hoja1!$B$5:$H$749,21,FALSE)</f>
        <v>#REF!</v>
      </c>
      <c r="W116" s="63" t="e">
        <f t="shared" si="49"/>
        <v>#REF!</v>
      </c>
    </row>
    <row r="117" spans="1:23" x14ac:dyDescent="0.3">
      <c r="A117" s="4">
        <v>113</v>
      </c>
      <c r="B117" s="5" t="s">
        <v>252</v>
      </c>
      <c r="C117" s="5" t="s">
        <v>223</v>
      </c>
      <c r="D117" s="5" t="s">
        <v>223</v>
      </c>
      <c r="E117" s="5" t="s">
        <v>253</v>
      </c>
      <c r="F117" s="6" t="s">
        <v>12</v>
      </c>
      <c r="G117" s="15">
        <v>119923.61</v>
      </c>
      <c r="H117" s="15">
        <v>104299.87</v>
      </c>
      <c r="I117" s="23">
        <f t="shared" si="50"/>
        <v>-0.1303</v>
      </c>
      <c r="J117" s="22" t="s">
        <v>1547</v>
      </c>
      <c r="K117" s="31" t="str">
        <f t="shared" ref="K117:K118" si="75">IF(AND(H117&gt;0,(0.5*G117)&gt;H117),"Subgrupo 1.1",IF(AND((0.5*G117)&lt;H117,G117&gt;H117),"Subgrupo 1.2","Grupo 2 "))</f>
        <v>Subgrupo 1.2</v>
      </c>
      <c r="L117" s="28" t="s">
        <v>1556</v>
      </c>
      <c r="M117" s="28" t="s">
        <v>1557</v>
      </c>
      <c r="N117" s="36">
        <f t="shared" ref="N117:N118" si="76">ROUND(IF(G117&lt;1.08*H117,G117,1.08*H117),2)</f>
        <v>112643.86</v>
      </c>
      <c r="O117" s="37">
        <f t="shared" ref="O117:O118" si="77">ROUND(IF(1.05*G117&lt;1.13*H117,1.05*G117,1.13*H117),2)</f>
        <v>117858.85</v>
      </c>
      <c r="P117" s="59">
        <f>IFERROR(VLOOKUP(B117,#REF!,2,FALSE),0)</f>
        <v>0</v>
      </c>
      <c r="Q117" s="60">
        <f>IFERROR(VLOOKUP(B117,#REF!,2,FALSE),0)</f>
        <v>0</v>
      </c>
      <c r="R117" s="53">
        <f t="shared" si="46"/>
        <v>0</v>
      </c>
      <c r="S117" s="67">
        <f t="shared" si="51"/>
        <v>0</v>
      </c>
      <c r="T117" s="65">
        <f t="shared" si="47"/>
        <v>0</v>
      </c>
      <c r="U117" s="64">
        <f t="shared" si="48"/>
        <v>0</v>
      </c>
      <c r="V117" s="21" t="e">
        <f>VLOOKUP(B117,Hoja1!$B$5:$H$749,21,FALSE)</f>
        <v>#REF!</v>
      </c>
      <c r="W117" s="63" t="e">
        <f t="shared" si="49"/>
        <v>#REF!</v>
      </c>
    </row>
    <row r="118" spans="1:23" x14ac:dyDescent="0.3">
      <c r="A118" s="4">
        <v>114</v>
      </c>
      <c r="B118" s="5" t="s">
        <v>254</v>
      </c>
      <c r="C118" s="5" t="s">
        <v>223</v>
      </c>
      <c r="D118" s="5" t="s">
        <v>223</v>
      </c>
      <c r="E118" s="5" t="s">
        <v>255</v>
      </c>
      <c r="F118" s="6" t="s">
        <v>12</v>
      </c>
      <c r="G118" s="15">
        <v>354826.79</v>
      </c>
      <c r="H118" s="15">
        <v>295665.18</v>
      </c>
      <c r="I118" s="23">
        <f t="shared" si="50"/>
        <v>-0.16669999999999999</v>
      </c>
      <c r="J118" s="22" t="s">
        <v>1546</v>
      </c>
      <c r="K118" s="31" t="str">
        <f t="shared" si="75"/>
        <v>Subgrupo 1.2</v>
      </c>
      <c r="L118" s="28" t="s">
        <v>1556</v>
      </c>
      <c r="M118" s="28" t="s">
        <v>1557</v>
      </c>
      <c r="N118" s="36">
        <f t="shared" si="76"/>
        <v>319318.39</v>
      </c>
      <c r="O118" s="37">
        <f t="shared" si="77"/>
        <v>334101.65000000002</v>
      </c>
      <c r="P118" s="59">
        <f>IFERROR(VLOOKUP(B118,#REF!,2,FALSE),0)</f>
        <v>0</v>
      </c>
      <c r="Q118" s="60">
        <f>IFERROR(VLOOKUP(B118,#REF!,2,FALSE),0)</f>
        <v>0</v>
      </c>
      <c r="R118" s="53">
        <f t="shared" si="46"/>
        <v>0</v>
      </c>
      <c r="S118" s="67">
        <f t="shared" si="51"/>
        <v>0</v>
      </c>
      <c r="T118" s="65">
        <f t="shared" si="47"/>
        <v>0</v>
      </c>
      <c r="U118" s="64">
        <f t="shared" si="48"/>
        <v>0</v>
      </c>
      <c r="V118" s="21" t="e">
        <f>VLOOKUP(B118,Hoja1!$B$5:$H$749,21,FALSE)</f>
        <v>#REF!</v>
      </c>
      <c r="W118" s="63" t="e">
        <f t="shared" si="49"/>
        <v>#REF!</v>
      </c>
    </row>
    <row r="119" spans="1:23" x14ac:dyDescent="0.3">
      <c r="A119" s="4">
        <v>115</v>
      </c>
      <c r="B119" s="5" t="s">
        <v>256</v>
      </c>
      <c r="C119" s="5" t="s">
        <v>223</v>
      </c>
      <c r="D119" s="5" t="s">
        <v>223</v>
      </c>
      <c r="E119" s="5" t="s">
        <v>257</v>
      </c>
      <c r="F119" s="6" t="s">
        <v>60</v>
      </c>
      <c r="G119" s="15">
        <v>3845753.3899999997</v>
      </c>
      <c r="H119" s="15">
        <v>2306548.33</v>
      </c>
      <c r="I119" s="23">
        <f t="shared" si="50"/>
        <v>-0.4002</v>
      </c>
      <c r="J119" s="22" t="s">
        <v>1544</v>
      </c>
      <c r="K119" s="30" t="str">
        <f t="shared" si="43"/>
        <v>-40%≤ X &lt; -30%D</v>
      </c>
      <c r="L119" s="24" t="e">
        <f>VLOOKUP(K119,#REF!,2,FALSE)</f>
        <v>#REF!</v>
      </c>
      <c r="M119" s="24" t="e">
        <f>VLOOKUP(K119,#REF!,3,FALSE)</f>
        <v>#REF!</v>
      </c>
      <c r="N119" s="34" t="e">
        <f t="shared" ref="N119:N120" si="78">ROUND(H119*(1+L119),2)</f>
        <v>#REF!</v>
      </c>
      <c r="O119" s="35" t="e">
        <f t="shared" ref="O119:O120" si="79">ROUND(H119*(1+M119),2)</f>
        <v>#REF!</v>
      </c>
      <c r="P119" s="57">
        <f>IFERROR(VLOOKUP(B119,#REF!,2,FALSE),0)</f>
        <v>0</v>
      </c>
      <c r="Q119" s="58">
        <f>IFERROR(VLOOKUP(B119,#REF!,2,FALSE),0)</f>
        <v>0</v>
      </c>
      <c r="R119" s="54">
        <f t="shared" si="46"/>
        <v>0</v>
      </c>
      <c r="S119" s="67" t="e">
        <f t="shared" si="51"/>
        <v>#REF!</v>
      </c>
      <c r="T119" s="65" t="e">
        <f t="shared" si="47"/>
        <v>#REF!</v>
      </c>
      <c r="U119" s="64" t="e">
        <f t="shared" si="48"/>
        <v>#REF!</v>
      </c>
      <c r="V119" s="21" t="e">
        <f>VLOOKUP(B119,Hoja1!$B$5:$H$749,21,FALSE)</f>
        <v>#REF!</v>
      </c>
      <c r="W119" s="63" t="e">
        <f t="shared" si="49"/>
        <v>#REF!</v>
      </c>
    </row>
    <row r="120" spans="1:23" x14ac:dyDescent="0.3">
      <c r="A120" s="4">
        <v>116</v>
      </c>
      <c r="B120" s="5" t="s">
        <v>258</v>
      </c>
      <c r="C120" s="5" t="s">
        <v>223</v>
      </c>
      <c r="D120" s="5" t="s">
        <v>223</v>
      </c>
      <c r="E120" s="5" t="s">
        <v>259</v>
      </c>
      <c r="F120" s="6" t="s">
        <v>60</v>
      </c>
      <c r="G120" s="15">
        <v>896971.23999999987</v>
      </c>
      <c r="H120" s="15">
        <v>569770.0199999999</v>
      </c>
      <c r="I120" s="23">
        <f t="shared" si="50"/>
        <v>-0.36480000000000001</v>
      </c>
      <c r="J120" s="22" t="s">
        <v>1544</v>
      </c>
      <c r="K120" s="30" t="str">
        <f t="shared" si="43"/>
        <v>-40%≤ X &lt; -30%D</v>
      </c>
      <c r="L120" s="24" t="e">
        <f>VLOOKUP(K120,#REF!,2,FALSE)</f>
        <v>#REF!</v>
      </c>
      <c r="M120" s="24" t="e">
        <f>VLOOKUP(K120,#REF!,3,FALSE)</f>
        <v>#REF!</v>
      </c>
      <c r="N120" s="34" t="e">
        <f t="shared" si="78"/>
        <v>#REF!</v>
      </c>
      <c r="O120" s="35" t="e">
        <f t="shared" si="79"/>
        <v>#REF!</v>
      </c>
      <c r="P120" s="57">
        <f>IFERROR(VLOOKUP(B120,#REF!,2,FALSE),0)</f>
        <v>0</v>
      </c>
      <c r="Q120" s="58">
        <f>IFERROR(VLOOKUP(B120,#REF!,2,FALSE),0)</f>
        <v>0</v>
      </c>
      <c r="R120" s="54">
        <f t="shared" si="46"/>
        <v>0</v>
      </c>
      <c r="S120" s="67" t="e">
        <f t="shared" si="51"/>
        <v>#REF!</v>
      </c>
      <c r="T120" s="65" t="e">
        <f t="shared" si="47"/>
        <v>#REF!</v>
      </c>
      <c r="U120" s="64" t="e">
        <f t="shared" si="48"/>
        <v>#REF!</v>
      </c>
      <c r="V120" s="21" t="e">
        <f>VLOOKUP(B120,Hoja1!$B$5:$H$749,21,FALSE)</f>
        <v>#REF!</v>
      </c>
      <c r="W120" s="63" t="e">
        <f t="shared" si="49"/>
        <v>#REF!</v>
      </c>
    </row>
    <row r="121" spans="1:23" x14ac:dyDescent="0.3">
      <c r="A121" s="4">
        <v>117</v>
      </c>
      <c r="B121" s="5" t="s">
        <v>260</v>
      </c>
      <c r="C121" s="5" t="s">
        <v>223</v>
      </c>
      <c r="D121" s="5" t="s">
        <v>223</v>
      </c>
      <c r="E121" s="5" t="s">
        <v>261</v>
      </c>
      <c r="F121" s="6" t="s">
        <v>12</v>
      </c>
      <c r="G121" s="15">
        <v>635006.21</v>
      </c>
      <c r="H121" s="15">
        <v>300261.32</v>
      </c>
      <c r="I121" s="23">
        <f t="shared" si="50"/>
        <v>-0.5272</v>
      </c>
      <c r="J121" s="22" t="s">
        <v>1543</v>
      </c>
      <c r="K121" s="31" t="str">
        <f>IF(AND(H121&gt;0,(0.5*G121)&gt;H121),"Subgrupo 1.1",IF(AND((0.5*G121)&lt;H121,G121&gt;H121),"Subgrupo 1.2","Grupo 2 "))</f>
        <v>Subgrupo 1.1</v>
      </c>
      <c r="L121" s="28" t="s">
        <v>1555</v>
      </c>
      <c r="M121" s="28" t="s">
        <v>1556</v>
      </c>
      <c r="N121" s="36">
        <f>ROUND(IF(0.75*G121&lt;1.03*H121,0.75*G121,1.03*H121),1)</f>
        <v>309269.2</v>
      </c>
      <c r="O121" s="37">
        <f>ROUND(IF(G121&lt;1.08*H121,G121,1.08*H121),2)</f>
        <v>324282.23</v>
      </c>
      <c r="P121" s="59">
        <f>IFERROR(VLOOKUP(B121,#REF!,2,FALSE),0)</f>
        <v>0</v>
      </c>
      <c r="Q121" s="60">
        <f>IFERROR(VLOOKUP(B121,#REF!,2,FALSE),0)</f>
        <v>0</v>
      </c>
      <c r="R121" s="53">
        <f t="shared" si="46"/>
        <v>0</v>
      </c>
      <c r="S121" s="67">
        <f t="shared" si="51"/>
        <v>0</v>
      </c>
      <c r="T121" s="65">
        <f t="shared" si="47"/>
        <v>0</v>
      </c>
      <c r="U121" s="64">
        <f t="shared" si="48"/>
        <v>0</v>
      </c>
      <c r="V121" s="21" t="e">
        <f>VLOOKUP(B121,Hoja1!$B$5:$H$749,21,FALSE)</f>
        <v>#REF!</v>
      </c>
      <c r="W121" s="63" t="e">
        <f t="shared" si="49"/>
        <v>#REF!</v>
      </c>
    </row>
    <row r="122" spans="1:23" x14ac:dyDescent="0.3">
      <c r="A122" s="4">
        <v>118</v>
      </c>
      <c r="B122" s="5" t="s">
        <v>262</v>
      </c>
      <c r="C122" s="5" t="s">
        <v>223</v>
      </c>
      <c r="D122" s="5" t="s">
        <v>223</v>
      </c>
      <c r="E122" s="5" t="s">
        <v>263</v>
      </c>
      <c r="F122" s="6" t="s">
        <v>60</v>
      </c>
      <c r="G122" s="15">
        <v>4360456.34</v>
      </c>
      <c r="H122" s="15">
        <v>3661307.31</v>
      </c>
      <c r="I122" s="23">
        <f t="shared" si="50"/>
        <v>-0.1603</v>
      </c>
      <c r="J122" s="22" t="s">
        <v>1546</v>
      </c>
      <c r="K122" s="30" t="str">
        <f t="shared" si="43"/>
        <v>-20%≤ X &lt; -10%D</v>
      </c>
      <c r="L122" s="24" t="e">
        <f>VLOOKUP(K122,#REF!,2,FALSE)</f>
        <v>#REF!</v>
      </c>
      <c r="M122" s="24" t="e">
        <f>VLOOKUP(K122,#REF!,3,FALSE)</f>
        <v>#REF!</v>
      </c>
      <c r="N122" s="34" t="e">
        <f>ROUND(H122*(1+L122),2)</f>
        <v>#REF!</v>
      </c>
      <c r="O122" s="35" t="e">
        <f>ROUND(H122*(1+M122),2)</f>
        <v>#REF!</v>
      </c>
      <c r="P122" s="57">
        <f>IFERROR(VLOOKUP(B122,#REF!,2,FALSE),0)</f>
        <v>0</v>
      </c>
      <c r="Q122" s="58">
        <f>IFERROR(VLOOKUP(B122,#REF!,2,FALSE),0)</f>
        <v>0</v>
      </c>
      <c r="R122" s="54">
        <f t="shared" si="46"/>
        <v>0</v>
      </c>
      <c r="S122" s="67" t="e">
        <f t="shared" si="51"/>
        <v>#REF!</v>
      </c>
      <c r="T122" s="65" t="e">
        <f t="shared" si="47"/>
        <v>#REF!</v>
      </c>
      <c r="U122" s="64" t="e">
        <f t="shared" si="48"/>
        <v>#REF!</v>
      </c>
      <c r="V122" s="21" t="e">
        <f>VLOOKUP(B122,Hoja1!$B$5:$H$749,21,FALSE)</f>
        <v>#REF!</v>
      </c>
      <c r="W122" s="63" t="e">
        <f t="shared" si="49"/>
        <v>#REF!</v>
      </c>
    </row>
    <row r="123" spans="1:23" x14ac:dyDescent="0.3">
      <c r="A123" s="4">
        <v>119</v>
      </c>
      <c r="B123" s="5" t="s">
        <v>264</v>
      </c>
      <c r="C123" s="5" t="s">
        <v>223</v>
      </c>
      <c r="D123" s="5" t="s">
        <v>223</v>
      </c>
      <c r="E123" s="5" t="s">
        <v>265</v>
      </c>
      <c r="F123" s="6" t="s">
        <v>12</v>
      </c>
      <c r="G123" s="15">
        <v>88571.48</v>
      </c>
      <c r="H123" s="15">
        <v>14530.140000000001</v>
      </c>
      <c r="I123" s="23">
        <f t="shared" si="50"/>
        <v>-0.83599999999999997</v>
      </c>
      <c r="J123" s="22" t="s">
        <v>1543</v>
      </c>
      <c r="K123" s="31" t="str">
        <f>IF(AND(H123&gt;0,(0.5*G123)&gt;H123),"Subgrupo 1.1",IF(AND((0.5*G123)&lt;H123,G123&gt;H123),"Subgrupo 1.2","Grupo 2 "))</f>
        <v>Subgrupo 1.1</v>
      </c>
      <c r="L123" s="28" t="s">
        <v>1555</v>
      </c>
      <c r="M123" s="28" t="s">
        <v>1556</v>
      </c>
      <c r="N123" s="36">
        <f>ROUND(IF(0.75*G123&lt;1.03*H123,0.75*G123,1.03*H123),1)</f>
        <v>14966</v>
      </c>
      <c r="O123" s="37">
        <f>ROUND(IF(G123&lt;1.08*H123,G123,1.08*H123),2)</f>
        <v>15692.55</v>
      </c>
      <c r="P123" s="59">
        <f>IFERROR(VLOOKUP(B123,#REF!,2,FALSE),0)</f>
        <v>0</v>
      </c>
      <c r="Q123" s="60">
        <f>IFERROR(VLOOKUP(B123,#REF!,2,FALSE),0)</f>
        <v>0</v>
      </c>
      <c r="R123" s="53">
        <f t="shared" si="46"/>
        <v>0</v>
      </c>
      <c r="S123" s="67">
        <f t="shared" si="51"/>
        <v>0</v>
      </c>
      <c r="T123" s="65">
        <f t="shared" si="47"/>
        <v>0</v>
      </c>
      <c r="U123" s="64">
        <f t="shared" si="48"/>
        <v>0</v>
      </c>
      <c r="V123" s="21" t="e">
        <f>VLOOKUP(B123,Hoja1!$B$5:$H$749,21,FALSE)</f>
        <v>#REF!</v>
      </c>
      <c r="W123" s="63" t="e">
        <f t="shared" si="49"/>
        <v>#REF!</v>
      </c>
    </row>
    <row r="124" spans="1:23" x14ac:dyDescent="0.3">
      <c r="A124" s="4">
        <v>120</v>
      </c>
      <c r="B124" s="5" t="s">
        <v>266</v>
      </c>
      <c r="C124" s="5" t="s">
        <v>223</v>
      </c>
      <c r="D124" s="5" t="s">
        <v>223</v>
      </c>
      <c r="E124" s="5" t="s">
        <v>267</v>
      </c>
      <c r="F124" s="6" t="s">
        <v>60</v>
      </c>
      <c r="G124" s="15">
        <v>2168182.36</v>
      </c>
      <c r="H124" s="15">
        <v>2198427.3099999996</v>
      </c>
      <c r="I124" s="23">
        <f t="shared" si="50"/>
        <v>1.3899999999999999E-2</v>
      </c>
      <c r="J124" s="22" t="s">
        <v>1548</v>
      </c>
      <c r="K124" s="30" t="str">
        <f t="shared" si="43"/>
        <v>0%≤ X &lt; 10%D</v>
      </c>
      <c r="L124" s="24" t="e">
        <f>VLOOKUP(K124,#REF!,2,FALSE)</f>
        <v>#REF!</v>
      </c>
      <c r="M124" s="24" t="e">
        <f>VLOOKUP(K124,#REF!,3,FALSE)</f>
        <v>#REF!</v>
      </c>
      <c r="N124" s="34" t="e">
        <f t="shared" ref="N124:N126" si="80">ROUND(H124*(1+L124),2)</f>
        <v>#REF!</v>
      </c>
      <c r="O124" s="35" t="e">
        <f t="shared" ref="O124:O126" si="81">ROUND(H124*(1+M124),2)</f>
        <v>#REF!</v>
      </c>
      <c r="P124" s="57">
        <f>IFERROR(VLOOKUP(B124,#REF!,2,FALSE),0)</f>
        <v>0</v>
      </c>
      <c r="Q124" s="58">
        <f>IFERROR(VLOOKUP(B124,#REF!,2,FALSE),0)</f>
        <v>0</v>
      </c>
      <c r="R124" s="54">
        <f t="shared" si="46"/>
        <v>0</v>
      </c>
      <c r="S124" s="67" t="e">
        <f t="shared" si="51"/>
        <v>#REF!</v>
      </c>
      <c r="T124" s="65" t="e">
        <f t="shared" si="47"/>
        <v>#REF!</v>
      </c>
      <c r="U124" s="64" t="e">
        <f t="shared" si="48"/>
        <v>#REF!</v>
      </c>
      <c r="V124" s="21" t="e">
        <f>VLOOKUP(B124,Hoja1!$B$5:$H$749,21,FALSE)</f>
        <v>#REF!</v>
      </c>
      <c r="W124" s="63" t="e">
        <f t="shared" si="49"/>
        <v>#REF!</v>
      </c>
    </row>
    <row r="125" spans="1:23" x14ac:dyDescent="0.3">
      <c r="A125" s="4">
        <v>121</v>
      </c>
      <c r="B125" s="5" t="s">
        <v>268</v>
      </c>
      <c r="C125" s="5" t="s">
        <v>223</v>
      </c>
      <c r="D125" s="5" t="s">
        <v>223</v>
      </c>
      <c r="E125" s="5" t="s">
        <v>269</v>
      </c>
      <c r="F125" s="6" t="s">
        <v>60</v>
      </c>
      <c r="G125" s="15">
        <v>9738806.7800000012</v>
      </c>
      <c r="H125" s="15">
        <v>6698821.8500000006</v>
      </c>
      <c r="I125" s="23">
        <f t="shared" si="50"/>
        <v>-0.31219999999999998</v>
      </c>
      <c r="J125" s="22" t="s">
        <v>1544</v>
      </c>
      <c r="K125" s="30" t="str">
        <f t="shared" si="43"/>
        <v>-40%≤ X &lt; -30%D</v>
      </c>
      <c r="L125" s="24" t="e">
        <f>VLOOKUP(K125,#REF!,2,FALSE)</f>
        <v>#REF!</v>
      </c>
      <c r="M125" s="24" t="e">
        <f>VLOOKUP(K125,#REF!,3,FALSE)</f>
        <v>#REF!</v>
      </c>
      <c r="N125" s="34" t="e">
        <f t="shared" si="80"/>
        <v>#REF!</v>
      </c>
      <c r="O125" s="35" t="e">
        <f t="shared" si="81"/>
        <v>#REF!</v>
      </c>
      <c r="P125" s="57">
        <f>IFERROR(VLOOKUP(B125,#REF!,2,FALSE),0)</f>
        <v>0</v>
      </c>
      <c r="Q125" s="58">
        <f>IFERROR(VLOOKUP(B125,#REF!,2,FALSE),0)</f>
        <v>0</v>
      </c>
      <c r="R125" s="54">
        <f t="shared" si="46"/>
        <v>0</v>
      </c>
      <c r="S125" s="67" t="e">
        <f t="shared" si="51"/>
        <v>#REF!</v>
      </c>
      <c r="T125" s="65" t="e">
        <f t="shared" si="47"/>
        <v>#REF!</v>
      </c>
      <c r="U125" s="64" t="e">
        <f t="shared" si="48"/>
        <v>#REF!</v>
      </c>
      <c r="V125" s="21" t="e">
        <f>VLOOKUP(B125,Hoja1!$B$5:$H$749,21,FALSE)</f>
        <v>#REF!</v>
      </c>
      <c r="W125" s="63" t="e">
        <f t="shared" si="49"/>
        <v>#REF!</v>
      </c>
    </row>
    <row r="126" spans="1:23" x14ac:dyDescent="0.3">
      <c r="A126" s="4">
        <v>122</v>
      </c>
      <c r="B126" s="5" t="s">
        <v>270</v>
      </c>
      <c r="C126" s="5" t="s">
        <v>223</v>
      </c>
      <c r="D126" s="5" t="s">
        <v>271</v>
      </c>
      <c r="E126" s="5" t="s">
        <v>271</v>
      </c>
      <c r="F126" s="6" t="s">
        <v>30</v>
      </c>
      <c r="G126" s="15">
        <v>1129605.23</v>
      </c>
      <c r="H126" s="15">
        <v>448917.04000000004</v>
      </c>
      <c r="I126" s="23">
        <f t="shared" si="50"/>
        <v>-0.60260000000000002</v>
      </c>
      <c r="J126" s="22" t="s">
        <v>1543</v>
      </c>
      <c r="K126" s="30" t="str">
        <f t="shared" si="43"/>
        <v>X &lt; -40%B</v>
      </c>
      <c r="L126" s="24" t="e">
        <f>VLOOKUP(K126,#REF!,2,FALSE)</f>
        <v>#REF!</v>
      </c>
      <c r="M126" s="24" t="e">
        <f>VLOOKUP(K126,#REF!,3,FALSE)</f>
        <v>#REF!</v>
      </c>
      <c r="N126" s="34" t="e">
        <f t="shared" si="80"/>
        <v>#REF!</v>
      </c>
      <c r="O126" s="35" t="e">
        <f t="shared" si="81"/>
        <v>#REF!</v>
      </c>
      <c r="P126" s="57">
        <f>IFERROR(VLOOKUP(B126,#REF!,2,FALSE),0)</f>
        <v>0</v>
      </c>
      <c r="Q126" s="58">
        <f>IFERROR(VLOOKUP(B126,#REF!,2,FALSE),0)</f>
        <v>0</v>
      </c>
      <c r="R126" s="54">
        <f t="shared" si="46"/>
        <v>0</v>
      </c>
      <c r="S126" s="67" t="e">
        <f t="shared" si="51"/>
        <v>#REF!</v>
      </c>
      <c r="T126" s="65" t="e">
        <f t="shared" si="47"/>
        <v>#REF!</v>
      </c>
      <c r="U126" s="64" t="e">
        <f t="shared" si="48"/>
        <v>#REF!</v>
      </c>
      <c r="V126" s="21" t="e">
        <f>VLOOKUP(B126,Hoja1!$B$5:$H$749,21,FALSE)</f>
        <v>#REF!</v>
      </c>
      <c r="W126" s="63" t="e">
        <f t="shared" si="49"/>
        <v>#REF!</v>
      </c>
    </row>
    <row r="127" spans="1:23" x14ac:dyDescent="0.3">
      <c r="A127" s="4">
        <v>123</v>
      </c>
      <c r="B127" s="5" t="s">
        <v>272</v>
      </c>
      <c r="C127" s="5" t="s">
        <v>223</v>
      </c>
      <c r="D127" s="5" t="s">
        <v>271</v>
      </c>
      <c r="E127" s="5" t="s">
        <v>273</v>
      </c>
      <c r="F127" s="6" t="s">
        <v>12</v>
      </c>
      <c r="G127" s="15">
        <v>107126.72000000002</v>
      </c>
      <c r="H127" s="15">
        <v>47774.210000000006</v>
      </c>
      <c r="I127" s="23">
        <f t="shared" si="50"/>
        <v>-0.55400000000000005</v>
      </c>
      <c r="J127" s="22" t="s">
        <v>1543</v>
      </c>
      <c r="K127" s="31" t="str">
        <f t="shared" ref="K127:K131" si="82">IF(AND(H127&gt;0,(0.5*G127)&gt;H127),"Subgrupo 1.1",IF(AND((0.5*G127)&lt;H127,G127&gt;H127),"Subgrupo 1.2","Grupo 2 "))</f>
        <v>Subgrupo 1.1</v>
      </c>
      <c r="L127" s="28" t="s">
        <v>1555</v>
      </c>
      <c r="M127" s="28" t="s">
        <v>1556</v>
      </c>
      <c r="N127" s="36">
        <f>ROUND(IF(0.75*G127&lt;1.03*H127,0.75*G127,1.03*H127),1)</f>
        <v>49207.4</v>
      </c>
      <c r="O127" s="37">
        <f>ROUND(IF(G127&lt;1.08*H127,G127,1.08*H127),2)</f>
        <v>51596.15</v>
      </c>
      <c r="P127" s="59">
        <f>IFERROR(VLOOKUP(B127,#REF!,2,FALSE),0)</f>
        <v>0</v>
      </c>
      <c r="Q127" s="60">
        <f>IFERROR(VLOOKUP(B127,#REF!,2,FALSE),0)</f>
        <v>0</v>
      </c>
      <c r="R127" s="53">
        <f t="shared" si="46"/>
        <v>0</v>
      </c>
      <c r="S127" s="67">
        <f t="shared" si="51"/>
        <v>0</v>
      </c>
      <c r="T127" s="65">
        <f t="shared" si="47"/>
        <v>0</v>
      </c>
      <c r="U127" s="64">
        <f t="shared" si="48"/>
        <v>0</v>
      </c>
      <c r="V127" s="21" t="e">
        <f>VLOOKUP(B127,Hoja1!$B$5:$H$749,21,FALSE)</f>
        <v>#REF!</v>
      </c>
      <c r="W127" s="63" t="e">
        <f t="shared" si="49"/>
        <v>#REF!</v>
      </c>
    </row>
    <row r="128" spans="1:23" x14ac:dyDescent="0.3">
      <c r="A128" s="4">
        <v>124</v>
      </c>
      <c r="B128" s="5" t="s">
        <v>274</v>
      </c>
      <c r="C128" s="5" t="s">
        <v>223</v>
      </c>
      <c r="D128" s="5" t="s">
        <v>271</v>
      </c>
      <c r="E128" s="5" t="s">
        <v>275</v>
      </c>
      <c r="F128" s="6" t="s">
        <v>12</v>
      </c>
      <c r="G128" s="15">
        <v>135639.66999999998</v>
      </c>
      <c r="H128" s="15">
        <v>105650.1</v>
      </c>
      <c r="I128" s="23">
        <f t="shared" si="50"/>
        <v>-0.22109999999999999</v>
      </c>
      <c r="J128" s="22" t="s">
        <v>1545</v>
      </c>
      <c r="K128" s="31" t="str">
        <f t="shared" si="82"/>
        <v>Subgrupo 1.2</v>
      </c>
      <c r="L128" s="28" t="s">
        <v>1556</v>
      </c>
      <c r="M128" s="28" t="s">
        <v>1557</v>
      </c>
      <c r="N128" s="36">
        <f>ROUND(IF(G128&lt;1.08*H128,G128,1.08*H128),2)</f>
        <v>114102.11</v>
      </c>
      <c r="O128" s="37">
        <f>ROUND(IF(1.05*G128&lt;1.13*H128,1.05*G128,1.13*H128),2)</f>
        <v>119384.61</v>
      </c>
      <c r="P128" s="59">
        <f>IFERROR(VLOOKUP(B128,#REF!,2,FALSE),0)</f>
        <v>0</v>
      </c>
      <c r="Q128" s="60">
        <f>IFERROR(VLOOKUP(B128,#REF!,2,FALSE),0)</f>
        <v>0</v>
      </c>
      <c r="R128" s="53">
        <f t="shared" si="46"/>
        <v>0</v>
      </c>
      <c r="S128" s="67">
        <f t="shared" si="51"/>
        <v>0</v>
      </c>
      <c r="T128" s="65">
        <f t="shared" si="47"/>
        <v>0</v>
      </c>
      <c r="U128" s="64">
        <f t="shared" si="48"/>
        <v>0</v>
      </c>
      <c r="V128" s="21" t="e">
        <f>VLOOKUP(B128,Hoja1!$B$5:$H$749,21,FALSE)</f>
        <v>#REF!</v>
      </c>
      <c r="W128" s="63" t="e">
        <f t="shared" si="49"/>
        <v>#REF!</v>
      </c>
    </row>
    <row r="129" spans="1:23" x14ac:dyDescent="0.3">
      <c r="A129" s="4">
        <v>125</v>
      </c>
      <c r="B129" s="5" t="s">
        <v>276</v>
      </c>
      <c r="C129" s="5" t="s">
        <v>223</v>
      </c>
      <c r="D129" s="5" t="s">
        <v>271</v>
      </c>
      <c r="E129" s="5" t="s">
        <v>277</v>
      </c>
      <c r="F129" s="6" t="s">
        <v>12</v>
      </c>
      <c r="G129" s="15">
        <v>79391.510000000009</v>
      </c>
      <c r="H129" s="15">
        <v>88511.77</v>
      </c>
      <c r="I129" s="23">
        <f t="shared" si="50"/>
        <v>0.1149</v>
      </c>
      <c r="J129" s="22" t="s">
        <v>1550</v>
      </c>
      <c r="K129" s="31" t="str">
        <f t="shared" si="82"/>
        <v xml:space="preserve">Grupo 2 </v>
      </c>
      <c r="L129" s="24">
        <f t="shared" ref="L129:L130" si="83">IF(H129&gt;=G129,10.8%," ")</f>
        <v>0.10800000000000001</v>
      </c>
      <c r="M129" s="24">
        <f t="shared" ref="M129:M130" si="84">IF(H129&gt;=G129,16%," ")</f>
        <v>0.16</v>
      </c>
      <c r="N129" s="34">
        <f>ROUND(H129*(1+L129),2)</f>
        <v>98071.039999999994</v>
      </c>
      <c r="O129" s="35">
        <f>ROUND(H129*(1+M129),2)</f>
        <v>102673.65</v>
      </c>
      <c r="P129" s="59">
        <f>IFERROR(VLOOKUP(B129,#REF!,2,FALSE),0)</f>
        <v>0</v>
      </c>
      <c r="Q129" s="60">
        <f>IFERROR(VLOOKUP(B129,#REF!,2,FALSE),0)</f>
        <v>0</v>
      </c>
      <c r="R129" s="53">
        <f t="shared" si="46"/>
        <v>0</v>
      </c>
      <c r="S129" s="67">
        <f t="shared" si="51"/>
        <v>0</v>
      </c>
      <c r="T129" s="65">
        <f t="shared" si="47"/>
        <v>0</v>
      </c>
      <c r="U129" s="64">
        <f t="shared" si="48"/>
        <v>0</v>
      </c>
      <c r="V129" s="21" t="e">
        <f>VLOOKUP(B129,Hoja1!$B$5:$H$749,21,FALSE)</f>
        <v>#REF!</v>
      </c>
      <c r="W129" s="63" t="e">
        <f t="shared" si="49"/>
        <v>#REF!</v>
      </c>
    </row>
    <row r="130" spans="1:23" x14ac:dyDescent="0.3">
      <c r="A130" s="4">
        <v>126</v>
      </c>
      <c r="B130" s="5" t="s">
        <v>278</v>
      </c>
      <c r="C130" s="5" t="s">
        <v>223</v>
      </c>
      <c r="D130" s="5" t="s">
        <v>271</v>
      </c>
      <c r="E130" s="5" t="s">
        <v>279</v>
      </c>
      <c r="F130" s="6" t="s">
        <v>12</v>
      </c>
      <c r="G130" s="15">
        <v>305211.51</v>
      </c>
      <c r="H130" s="15">
        <v>378013.54</v>
      </c>
      <c r="I130" s="23">
        <f t="shared" si="50"/>
        <v>0.23849999999999999</v>
      </c>
      <c r="J130" s="22" t="s">
        <v>1550</v>
      </c>
      <c r="K130" s="31" t="str">
        <f t="shared" si="82"/>
        <v xml:space="preserve">Grupo 2 </v>
      </c>
      <c r="L130" s="24">
        <f t="shared" si="83"/>
        <v>0.10800000000000001</v>
      </c>
      <c r="M130" s="24">
        <f t="shared" si="84"/>
        <v>0.16</v>
      </c>
      <c r="N130" s="34">
        <f>ROUND(H130*(1+L130),2)</f>
        <v>418839</v>
      </c>
      <c r="O130" s="35">
        <f>ROUND(H130*(1+M130),2)</f>
        <v>438495.71</v>
      </c>
      <c r="P130" s="59">
        <f>IFERROR(VLOOKUP(B130,#REF!,2,FALSE),0)</f>
        <v>0</v>
      </c>
      <c r="Q130" s="60">
        <f>IFERROR(VLOOKUP(B130,#REF!,2,FALSE),0)</f>
        <v>0</v>
      </c>
      <c r="R130" s="53">
        <f t="shared" si="46"/>
        <v>0</v>
      </c>
      <c r="S130" s="67">
        <f t="shared" si="51"/>
        <v>0</v>
      </c>
      <c r="T130" s="65">
        <f t="shared" si="47"/>
        <v>0</v>
      </c>
      <c r="U130" s="64">
        <f t="shared" si="48"/>
        <v>0</v>
      </c>
      <c r="V130" s="21" t="e">
        <f>VLOOKUP(B130,Hoja1!$B$5:$H$749,21,FALSE)</f>
        <v>#REF!</v>
      </c>
      <c r="W130" s="63" t="e">
        <f t="shared" si="49"/>
        <v>#REF!</v>
      </c>
    </row>
    <row r="131" spans="1:23" x14ac:dyDescent="0.3">
      <c r="A131" s="4">
        <v>127</v>
      </c>
      <c r="B131" s="5" t="s">
        <v>280</v>
      </c>
      <c r="C131" s="5" t="s">
        <v>223</v>
      </c>
      <c r="D131" s="5" t="s">
        <v>271</v>
      </c>
      <c r="E131" s="5" t="s">
        <v>281</v>
      </c>
      <c r="F131" s="6" t="s">
        <v>12</v>
      </c>
      <c r="G131" s="15">
        <v>405780.36</v>
      </c>
      <c r="H131" s="15">
        <v>359396.39</v>
      </c>
      <c r="I131" s="23">
        <f t="shared" si="50"/>
        <v>-0.1143</v>
      </c>
      <c r="J131" s="22" t="s">
        <v>1546</v>
      </c>
      <c r="K131" s="31" t="str">
        <f t="shared" si="82"/>
        <v>Subgrupo 1.2</v>
      </c>
      <c r="L131" s="28" t="s">
        <v>1556</v>
      </c>
      <c r="M131" s="28" t="s">
        <v>1557</v>
      </c>
      <c r="N131" s="36">
        <f>ROUND(IF(G131&lt;1.08*H131,G131,1.08*H131),2)</f>
        <v>388148.1</v>
      </c>
      <c r="O131" s="37">
        <f>ROUND(IF(1.05*G131&lt;1.13*H131,1.05*G131,1.13*H131),2)</f>
        <v>406117.92</v>
      </c>
      <c r="P131" s="59">
        <f>IFERROR(VLOOKUP(B131,#REF!,2,FALSE),0)</f>
        <v>0</v>
      </c>
      <c r="Q131" s="60">
        <f>IFERROR(VLOOKUP(B131,#REF!,2,FALSE),0)</f>
        <v>0</v>
      </c>
      <c r="R131" s="53">
        <f t="shared" si="46"/>
        <v>0</v>
      </c>
      <c r="S131" s="67">
        <f t="shared" si="51"/>
        <v>0</v>
      </c>
      <c r="T131" s="65">
        <f t="shared" si="47"/>
        <v>0</v>
      </c>
      <c r="U131" s="64">
        <f t="shared" si="48"/>
        <v>0</v>
      </c>
      <c r="V131" s="21" t="e">
        <f>VLOOKUP(B131,Hoja1!$B$5:$H$749,21,FALSE)</f>
        <v>#REF!</v>
      </c>
      <c r="W131" s="63" t="e">
        <f t="shared" si="49"/>
        <v>#REF!</v>
      </c>
    </row>
    <row r="132" spans="1:23" x14ac:dyDescent="0.3">
      <c r="A132" s="4">
        <v>128</v>
      </c>
      <c r="B132" s="5" t="s">
        <v>282</v>
      </c>
      <c r="C132" s="5" t="s">
        <v>223</v>
      </c>
      <c r="D132" s="5" t="s">
        <v>283</v>
      </c>
      <c r="E132" s="5" t="s">
        <v>283</v>
      </c>
      <c r="F132" s="6" t="s">
        <v>30</v>
      </c>
      <c r="G132" s="15">
        <v>104923.27999999998</v>
      </c>
      <c r="H132" s="15">
        <v>73074.399999999994</v>
      </c>
      <c r="I132" s="23">
        <f t="shared" si="50"/>
        <v>-0.30349999999999999</v>
      </c>
      <c r="J132" s="22" t="s">
        <v>1544</v>
      </c>
      <c r="K132" s="30" t="str">
        <f t="shared" si="43"/>
        <v>-40%≤ X &lt; -30%B</v>
      </c>
      <c r="L132" s="24" t="e">
        <f>VLOOKUP(K132,#REF!,2,FALSE)</f>
        <v>#REF!</v>
      </c>
      <c r="M132" s="24" t="e">
        <f>VLOOKUP(K132,#REF!,3,FALSE)</f>
        <v>#REF!</v>
      </c>
      <c r="N132" s="34" t="e">
        <f>ROUND(H132*(1+L132),2)</f>
        <v>#REF!</v>
      </c>
      <c r="O132" s="35" t="e">
        <f>ROUND(H132*(1+M132),2)</f>
        <v>#REF!</v>
      </c>
      <c r="P132" s="57">
        <f>IFERROR(VLOOKUP(B132,#REF!,2,FALSE),0)</f>
        <v>0</v>
      </c>
      <c r="Q132" s="58">
        <f>IFERROR(VLOOKUP(B132,#REF!,2,FALSE),0)</f>
        <v>0</v>
      </c>
      <c r="R132" s="54">
        <f t="shared" si="46"/>
        <v>0</v>
      </c>
      <c r="S132" s="67" t="e">
        <f t="shared" si="51"/>
        <v>#REF!</v>
      </c>
      <c r="T132" s="65" t="e">
        <f t="shared" si="47"/>
        <v>#REF!</v>
      </c>
      <c r="U132" s="64" t="e">
        <f t="shared" si="48"/>
        <v>#REF!</v>
      </c>
      <c r="V132" s="21" t="e">
        <f>VLOOKUP(B132,Hoja1!$B$5:$H$749,21,FALSE)</f>
        <v>#REF!</v>
      </c>
      <c r="W132" s="63" t="e">
        <f t="shared" si="49"/>
        <v>#REF!</v>
      </c>
    </row>
    <row r="133" spans="1:23" x14ac:dyDescent="0.3">
      <c r="A133" s="4">
        <v>129</v>
      </c>
      <c r="B133" s="5" t="s">
        <v>284</v>
      </c>
      <c r="C133" s="5" t="s">
        <v>223</v>
      </c>
      <c r="D133" s="5" t="s">
        <v>283</v>
      </c>
      <c r="E133" s="5" t="s">
        <v>285</v>
      </c>
      <c r="F133" s="6" t="s">
        <v>12</v>
      </c>
      <c r="G133" s="15">
        <v>65183.500000000007</v>
      </c>
      <c r="H133" s="15">
        <v>39603.670000000006</v>
      </c>
      <c r="I133" s="23">
        <f t="shared" si="50"/>
        <v>-0.39240000000000003</v>
      </c>
      <c r="J133" s="22" t="s">
        <v>1544</v>
      </c>
      <c r="K133" s="31" t="str">
        <f t="shared" ref="K133:K139" si="85">IF(AND(H133&gt;0,(0.5*G133)&gt;H133),"Subgrupo 1.1",IF(AND((0.5*G133)&lt;H133,G133&gt;H133),"Subgrupo 1.2","Grupo 2 "))</f>
        <v>Subgrupo 1.2</v>
      </c>
      <c r="L133" s="28" t="s">
        <v>1556</v>
      </c>
      <c r="M133" s="28" t="s">
        <v>1557</v>
      </c>
      <c r="N133" s="36">
        <f t="shared" ref="N133:N134" si="86">ROUND(IF(G133&lt;1.08*H133,G133,1.08*H133),2)</f>
        <v>42771.96</v>
      </c>
      <c r="O133" s="37">
        <f t="shared" ref="O133:O134" si="87">ROUND(IF(1.05*G133&lt;1.13*H133,1.05*G133,1.13*H133),2)</f>
        <v>44752.15</v>
      </c>
      <c r="P133" s="59">
        <f>IFERROR(VLOOKUP(B133,#REF!,2,FALSE),0)</f>
        <v>0</v>
      </c>
      <c r="Q133" s="60">
        <f>IFERROR(VLOOKUP(B133,#REF!,2,FALSE),0)</f>
        <v>0</v>
      </c>
      <c r="R133" s="53">
        <f t="shared" ref="R133:R196" si="88">+P133+Q133</f>
        <v>0</v>
      </c>
      <c r="S133" s="67">
        <f t="shared" si="51"/>
        <v>0</v>
      </c>
      <c r="T133" s="65">
        <f t="shared" ref="T133:T196" si="89">IF(AND(R133&lt;O133,R133&gt;N133),ROUND(((R133-N133)/(O133-N133))*10,0),0)</f>
        <v>0</v>
      </c>
      <c r="U133" s="64">
        <f t="shared" ref="U133:U196" si="90">+S133+T133</f>
        <v>0</v>
      </c>
      <c r="V133" s="21" t="e">
        <f>VLOOKUP(B133,Hoja1!$B$5:$H$749,21,FALSE)</f>
        <v>#REF!</v>
      </c>
      <c r="W133" s="63" t="e">
        <f t="shared" ref="W133:W196" si="91">+V133-S133</f>
        <v>#REF!</v>
      </c>
    </row>
    <row r="134" spans="1:23" x14ac:dyDescent="0.3">
      <c r="A134" s="4">
        <v>130</v>
      </c>
      <c r="B134" s="5" t="s">
        <v>286</v>
      </c>
      <c r="C134" s="5" t="s">
        <v>223</v>
      </c>
      <c r="D134" s="5" t="s">
        <v>283</v>
      </c>
      <c r="E134" s="5" t="s">
        <v>287</v>
      </c>
      <c r="F134" s="6" t="s">
        <v>12</v>
      </c>
      <c r="G134" s="15">
        <v>170408.14000000004</v>
      </c>
      <c r="H134" s="15">
        <v>92013.709999999992</v>
      </c>
      <c r="I134" s="23">
        <f t="shared" ref="I134:I197" si="92">ROUND(IFERROR(H134/G134-1,0),4)</f>
        <v>-0.46</v>
      </c>
      <c r="J134" s="22" t="s">
        <v>1543</v>
      </c>
      <c r="K134" s="31" t="str">
        <f t="shared" si="85"/>
        <v>Subgrupo 1.2</v>
      </c>
      <c r="L134" s="28" t="s">
        <v>1556</v>
      </c>
      <c r="M134" s="28" t="s">
        <v>1557</v>
      </c>
      <c r="N134" s="36">
        <f t="shared" si="86"/>
        <v>99374.81</v>
      </c>
      <c r="O134" s="37">
        <f t="shared" si="87"/>
        <v>103975.49</v>
      </c>
      <c r="P134" s="59">
        <f>IFERROR(VLOOKUP(B134,#REF!,2,FALSE),0)</f>
        <v>0</v>
      </c>
      <c r="Q134" s="60">
        <f>IFERROR(VLOOKUP(B134,#REF!,2,FALSE),0)</f>
        <v>0</v>
      </c>
      <c r="R134" s="53">
        <f t="shared" si="88"/>
        <v>0</v>
      </c>
      <c r="S134" s="67">
        <f t="shared" ref="S134:S197" si="93">IF(R134&gt;O134,80,IF(R134&gt;N134,70,0))</f>
        <v>0</v>
      </c>
      <c r="T134" s="65">
        <f t="shared" si="89"/>
        <v>0</v>
      </c>
      <c r="U134" s="64">
        <f t="shared" si="90"/>
        <v>0</v>
      </c>
      <c r="V134" s="21" t="e">
        <f>VLOOKUP(B134,Hoja1!$B$5:$H$749,21,FALSE)</f>
        <v>#REF!</v>
      </c>
      <c r="W134" s="63" t="e">
        <f t="shared" si="91"/>
        <v>#REF!</v>
      </c>
    </row>
    <row r="135" spans="1:23" x14ac:dyDescent="0.3">
      <c r="A135" s="4">
        <v>131</v>
      </c>
      <c r="B135" s="5" t="s">
        <v>288</v>
      </c>
      <c r="C135" s="5" t="s">
        <v>223</v>
      </c>
      <c r="D135" s="5" t="s">
        <v>283</v>
      </c>
      <c r="E135" s="5" t="s">
        <v>289</v>
      </c>
      <c r="F135" s="6" t="s">
        <v>12</v>
      </c>
      <c r="G135" s="15">
        <v>174787.97000000003</v>
      </c>
      <c r="H135" s="15">
        <v>65207.28</v>
      </c>
      <c r="I135" s="23">
        <f t="shared" si="92"/>
        <v>-0.62690000000000001</v>
      </c>
      <c r="J135" s="22" t="s">
        <v>1543</v>
      </c>
      <c r="K135" s="31" t="str">
        <f t="shared" si="85"/>
        <v>Subgrupo 1.1</v>
      </c>
      <c r="L135" s="28" t="s">
        <v>1555</v>
      </c>
      <c r="M135" s="28" t="s">
        <v>1556</v>
      </c>
      <c r="N135" s="36">
        <f t="shared" ref="N135:N137" si="94">ROUND(IF(0.75*G135&lt;1.03*H135,0.75*G135,1.03*H135),1)</f>
        <v>67163.5</v>
      </c>
      <c r="O135" s="37">
        <f t="shared" ref="O135:O137" si="95">ROUND(IF(G135&lt;1.08*H135,G135,1.08*H135),2)</f>
        <v>70423.86</v>
      </c>
      <c r="P135" s="59">
        <f>IFERROR(VLOOKUP(B135,#REF!,2,FALSE),0)</f>
        <v>0</v>
      </c>
      <c r="Q135" s="60">
        <f>IFERROR(VLOOKUP(B135,#REF!,2,FALSE),0)</f>
        <v>0</v>
      </c>
      <c r="R135" s="53">
        <f t="shared" si="88"/>
        <v>0</v>
      </c>
      <c r="S135" s="67">
        <f t="shared" si="93"/>
        <v>0</v>
      </c>
      <c r="T135" s="65">
        <f t="shared" si="89"/>
        <v>0</v>
      </c>
      <c r="U135" s="64">
        <f t="shared" si="90"/>
        <v>0</v>
      </c>
      <c r="V135" s="21" t="e">
        <f>VLOOKUP(B135,Hoja1!$B$5:$H$749,21,FALSE)</f>
        <v>#REF!</v>
      </c>
      <c r="W135" s="63" t="e">
        <f t="shared" si="91"/>
        <v>#REF!</v>
      </c>
    </row>
    <row r="136" spans="1:23" x14ac:dyDescent="0.3">
      <c r="A136" s="4">
        <v>132</v>
      </c>
      <c r="B136" s="5" t="s">
        <v>290</v>
      </c>
      <c r="C136" s="5" t="s">
        <v>223</v>
      </c>
      <c r="D136" s="5" t="s">
        <v>283</v>
      </c>
      <c r="E136" s="5" t="s">
        <v>291</v>
      </c>
      <c r="F136" s="6" t="s">
        <v>12</v>
      </c>
      <c r="G136" s="15">
        <v>157230.34</v>
      </c>
      <c r="H136" s="15">
        <v>49778.47</v>
      </c>
      <c r="I136" s="23">
        <f t="shared" si="92"/>
        <v>-0.68340000000000001</v>
      </c>
      <c r="J136" s="22" t="s">
        <v>1543</v>
      </c>
      <c r="K136" s="31" t="str">
        <f t="shared" si="85"/>
        <v>Subgrupo 1.1</v>
      </c>
      <c r="L136" s="28" t="s">
        <v>1555</v>
      </c>
      <c r="M136" s="28" t="s">
        <v>1556</v>
      </c>
      <c r="N136" s="36">
        <f t="shared" si="94"/>
        <v>51271.8</v>
      </c>
      <c r="O136" s="37">
        <f t="shared" si="95"/>
        <v>53760.75</v>
      </c>
      <c r="P136" s="59">
        <f>IFERROR(VLOOKUP(B136,#REF!,2,FALSE),0)</f>
        <v>0</v>
      </c>
      <c r="Q136" s="60">
        <f>IFERROR(VLOOKUP(B136,#REF!,2,FALSE),0)</f>
        <v>0</v>
      </c>
      <c r="R136" s="53">
        <f t="shared" si="88"/>
        <v>0</v>
      </c>
      <c r="S136" s="67">
        <f t="shared" si="93"/>
        <v>0</v>
      </c>
      <c r="T136" s="65">
        <f t="shared" si="89"/>
        <v>0</v>
      </c>
      <c r="U136" s="64">
        <f t="shared" si="90"/>
        <v>0</v>
      </c>
      <c r="V136" s="21" t="e">
        <f>VLOOKUP(B136,Hoja1!$B$5:$H$749,21,FALSE)</f>
        <v>#REF!</v>
      </c>
      <c r="W136" s="63" t="e">
        <f t="shared" si="91"/>
        <v>#REF!</v>
      </c>
    </row>
    <row r="137" spans="1:23" x14ac:dyDescent="0.3">
      <c r="A137" s="4">
        <v>133</v>
      </c>
      <c r="B137" s="5" t="s">
        <v>292</v>
      </c>
      <c r="C137" s="5" t="s">
        <v>223</v>
      </c>
      <c r="D137" s="5" t="s">
        <v>283</v>
      </c>
      <c r="E137" s="5" t="s">
        <v>293</v>
      </c>
      <c r="F137" s="6" t="s">
        <v>12</v>
      </c>
      <c r="G137" s="15">
        <v>32371.339999999997</v>
      </c>
      <c r="H137" s="15">
        <v>14476.999999999998</v>
      </c>
      <c r="I137" s="23">
        <f t="shared" si="92"/>
        <v>-0.55279999999999996</v>
      </c>
      <c r="J137" s="22" t="s">
        <v>1543</v>
      </c>
      <c r="K137" s="31" t="str">
        <f t="shared" si="85"/>
        <v>Subgrupo 1.1</v>
      </c>
      <c r="L137" s="28" t="s">
        <v>1555</v>
      </c>
      <c r="M137" s="28" t="s">
        <v>1556</v>
      </c>
      <c r="N137" s="36">
        <f t="shared" si="94"/>
        <v>14911.3</v>
      </c>
      <c r="O137" s="37">
        <f t="shared" si="95"/>
        <v>15635.16</v>
      </c>
      <c r="P137" s="59">
        <f>IFERROR(VLOOKUP(B137,#REF!,2,FALSE),0)</f>
        <v>0</v>
      </c>
      <c r="Q137" s="60">
        <f>IFERROR(VLOOKUP(B137,#REF!,2,FALSE),0)</f>
        <v>0</v>
      </c>
      <c r="R137" s="53">
        <f t="shared" si="88"/>
        <v>0</v>
      </c>
      <c r="S137" s="67">
        <f t="shared" si="93"/>
        <v>0</v>
      </c>
      <c r="T137" s="65">
        <f t="shared" si="89"/>
        <v>0</v>
      </c>
      <c r="U137" s="64">
        <f t="shared" si="90"/>
        <v>0</v>
      </c>
      <c r="V137" s="21" t="e">
        <f>VLOOKUP(B137,Hoja1!$B$5:$H$749,21,FALSE)</f>
        <v>#REF!</v>
      </c>
      <c r="W137" s="63" t="e">
        <f t="shared" si="91"/>
        <v>#REF!</v>
      </c>
    </row>
    <row r="138" spans="1:23" x14ac:dyDescent="0.3">
      <c r="A138" s="4">
        <v>134</v>
      </c>
      <c r="B138" s="5" t="s">
        <v>294</v>
      </c>
      <c r="C138" s="5" t="s">
        <v>223</v>
      </c>
      <c r="D138" s="5" t="s">
        <v>283</v>
      </c>
      <c r="E138" s="5" t="s">
        <v>295</v>
      </c>
      <c r="F138" s="6" t="s">
        <v>12</v>
      </c>
      <c r="G138" s="15">
        <v>32185.489999999998</v>
      </c>
      <c r="H138" s="15">
        <v>24707.070000000003</v>
      </c>
      <c r="I138" s="23">
        <f t="shared" si="92"/>
        <v>-0.2324</v>
      </c>
      <c r="J138" s="22" t="s">
        <v>1545</v>
      </c>
      <c r="K138" s="31" t="str">
        <f t="shared" si="85"/>
        <v>Subgrupo 1.2</v>
      </c>
      <c r="L138" s="28" t="s">
        <v>1556</v>
      </c>
      <c r="M138" s="28" t="s">
        <v>1557</v>
      </c>
      <c r="N138" s="36">
        <f>ROUND(IF(G138&lt;1.08*H138,G138,1.08*H138),2)</f>
        <v>26683.64</v>
      </c>
      <c r="O138" s="37">
        <f>ROUND(IF(1.05*G138&lt;1.13*H138,1.05*G138,1.13*H138),2)</f>
        <v>27918.99</v>
      </c>
      <c r="P138" s="59">
        <f>IFERROR(VLOOKUP(B138,#REF!,2,FALSE),0)</f>
        <v>0</v>
      </c>
      <c r="Q138" s="60">
        <f>IFERROR(VLOOKUP(B138,#REF!,2,FALSE),0)</f>
        <v>0</v>
      </c>
      <c r="R138" s="53">
        <f t="shared" si="88"/>
        <v>0</v>
      </c>
      <c r="S138" s="67">
        <f t="shared" si="93"/>
        <v>0</v>
      </c>
      <c r="T138" s="65">
        <f t="shared" si="89"/>
        <v>0</v>
      </c>
      <c r="U138" s="64">
        <f t="shared" si="90"/>
        <v>0</v>
      </c>
      <c r="V138" s="21" t="e">
        <f>VLOOKUP(B138,Hoja1!$B$5:$H$749,21,FALSE)</f>
        <v>#REF!</v>
      </c>
      <c r="W138" s="63" t="e">
        <f t="shared" si="91"/>
        <v>#REF!</v>
      </c>
    </row>
    <row r="139" spans="1:23" x14ac:dyDescent="0.3">
      <c r="A139" s="4">
        <v>135</v>
      </c>
      <c r="B139" s="5" t="s">
        <v>296</v>
      </c>
      <c r="C139" s="5" t="s">
        <v>223</v>
      </c>
      <c r="D139" s="5" t="s">
        <v>283</v>
      </c>
      <c r="E139" s="5" t="s">
        <v>297</v>
      </c>
      <c r="F139" s="6" t="s">
        <v>12</v>
      </c>
      <c r="G139" s="15">
        <v>100196.97</v>
      </c>
      <c r="H139" s="15">
        <v>39794.080000000002</v>
      </c>
      <c r="I139" s="23">
        <f t="shared" si="92"/>
        <v>-0.6028</v>
      </c>
      <c r="J139" s="22" t="s">
        <v>1543</v>
      </c>
      <c r="K139" s="31" t="str">
        <f t="shared" si="85"/>
        <v>Subgrupo 1.1</v>
      </c>
      <c r="L139" s="28" t="s">
        <v>1555</v>
      </c>
      <c r="M139" s="28" t="s">
        <v>1556</v>
      </c>
      <c r="N139" s="36">
        <f>ROUND(IF(0.75*G139&lt;1.03*H139,0.75*G139,1.03*H139),1)</f>
        <v>40987.9</v>
      </c>
      <c r="O139" s="37">
        <f>ROUND(IF(G139&lt;1.08*H139,G139,1.08*H139),2)</f>
        <v>42977.61</v>
      </c>
      <c r="P139" s="59">
        <f>IFERROR(VLOOKUP(B139,#REF!,2,FALSE),0)</f>
        <v>0</v>
      </c>
      <c r="Q139" s="60">
        <f>IFERROR(VLOOKUP(B139,#REF!,2,FALSE),0)</f>
        <v>0</v>
      </c>
      <c r="R139" s="53">
        <f t="shared" si="88"/>
        <v>0</v>
      </c>
      <c r="S139" s="67">
        <f t="shared" si="93"/>
        <v>0</v>
      </c>
      <c r="T139" s="65">
        <f t="shared" si="89"/>
        <v>0</v>
      </c>
      <c r="U139" s="64">
        <f t="shared" si="90"/>
        <v>0</v>
      </c>
      <c r="V139" s="21" t="e">
        <f>VLOOKUP(B139,Hoja1!$B$5:$H$749,21,FALSE)</f>
        <v>#REF!</v>
      </c>
      <c r="W139" s="63" t="e">
        <f t="shared" si="91"/>
        <v>#REF!</v>
      </c>
    </row>
    <row r="140" spans="1:23" x14ac:dyDescent="0.3">
      <c r="A140" s="4">
        <v>136</v>
      </c>
      <c r="B140" s="5" t="s">
        <v>298</v>
      </c>
      <c r="C140" s="5" t="s">
        <v>223</v>
      </c>
      <c r="D140" s="5" t="s">
        <v>299</v>
      </c>
      <c r="E140" s="5" t="s">
        <v>300</v>
      </c>
      <c r="F140" s="6" t="s">
        <v>30</v>
      </c>
      <c r="G140" s="15">
        <v>314221.44999999995</v>
      </c>
      <c r="H140" s="15">
        <v>132296.78</v>
      </c>
      <c r="I140" s="23">
        <f t="shared" si="92"/>
        <v>-0.57899999999999996</v>
      </c>
      <c r="J140" s="22" t="s">
        <v>1543</v>
      </c>
      <c r="K140" s="30" t="str">
        <f t="shared" ref="K140:K195" si="96">J140&amp;F140</f>
        <v>X &lt; -40%B</v>
      </c>
      <c r="L140" s="24" t="e">
        <f>VLOOKUP(K140,#REF!,2,FALSE)</f>
        <v>#REF!</v>
      </c>
      <c r="M140" s="24" t="e">
        <f>VLOOKUP(K140,#REF!,3,FALSE)</f>
        <v>#REF!</v>
      </c>
      <c r="N140" s="34" t="e">
        <f>ROUND(H140*(1+L140),2)</f>
        <v>#REF!</v>
      </c>
      <c r="O140" s="35" t="e">
        <f>ROUND(H140*(1+M140),2)</f>
        <v>#REF!</v>
      </c>
      <c r="P140" s="57">
        <f>IFERROR(VLOOKUP(B140,#REF!,2,FALSE),0)</f>
        <v>0</v>
      </c>
      <c r="Q140" s="58">
        <f>IFERROR(VLOOKUP(B140,#REF!,2,FALSE),0)</f>
        <v>0</v>
      </c>
      <c r="R140" s="54">
        <f t="shared" si="88"/>
        <v>0</v>
      </c>
      <c r="S140" s="67" t="e">
        <f t="shared" si="93"/>
        <v>#REF!</v>
      </c>
      <c r="T140" s="65" t="e">
        <f t="shared" si="89"/>
        <v>#REF!</v>
      </c>
      <c r="U140" s="64" t="e">
        <f t="shared" si="90"/>
        <v>#REF!</v>
      </c>
      <c r="V140" s="21" t="e">
        <f>VLOOKUP(B140,Hoja1!$B$5:$H$749,21,FALSE)</f>
        <v>#REF!</v>
      </c>
      <c r="W140" s="63" t="e">
        <f t="shared" si="91"/>
        <v>#REF!</v>
      </c>
    </row>
    <row r="141" spans="1:23" x14ac:dyDescent="0.3">
      <c r="A141" s="4">
        <v>137</v>
      </c>
      <c r="B141" s="5" t="s">
        <v>301</v>
      </c>
      <c r="C141" s="5" t="s">
        <v>223</v>
      </c>
      <c r="D141" s="5" t="s">
        <v>299</v>
      </c>
      <c r="E141" s="5" t="s">
        <v>302</v>
      </c>
      <c r="F141" s="6" t="s">
        <v>12</v>
      </c>
      <c r="G141" s="15">
        <v>4375</v>
      </c>
      <c r="H141" s="15">
        <v>2000.5</v>
      </c>
      <c r="I141" s="23">
        <f t="shared" si="92"/>
        <v>-0.54269999999999996</v>
      </c>
      <c r="J141" s="22" t="s">
        <v>1548</v>
      </c>
      <c r="K141" s="31" t="str">
        <f t="shared" ref="K141:K146" si="97">IF(AND(H141&gt;0,(0.5*G141)&gt;H141),"Subgrupo 1.1",IF(AND((0.5*G141)&lt;H141,G141&gt;H141),"Subgrupo 1.2","Grupo 2 "))</f>
        <v>Subgrupo 1.1</v>
      </c>
      <c r="L141" s="28" t="s">
        <v>1555</v>
      </c>
      <c r="M141" s="28" t="s">
        <v>1556</v>
      </c>
      <c r="N141" s="36">
        <f>ROUND(IF(0.75*G141&lt;1.03*H141,0.75*G141,1.03*H141),1)</f>
        <v>2060.5</v>
      </c>
      <c r="O141" s="37">
        <f>ROUND(IF(G141&lt;1.08*H141,G141,1.08*H141),2)</f>
        <v>2160.54</v>
      </c>
      <c r="P141" s="59">
        <f>IFERROR(VLOOKUP(B141,#REF!,2,FALSE),0)</f>
        <v>0</v>
      </c>
      <c r="Q141" s="60">
        <f>IFERROR(VLOOKUP(B141,#REF!,2,FALSE),0)</f>
        <v>0</v>
      </c>
      <c r="R141" s="53">
        <f t="shared" si="88"/>
        <v>0</v>
      </c>
      <c r="S141" s="67">
        <f t="shared" si="93"/>
        <v>0</v>
      </c>
      <c r="T141" s="65">
        <f t="shared" si="89"/>
        <v>0</v>
      </c>
      <c r="U141" s="64">
        <f t="shared" si="90"/>
        <v>0</v>
      </c>
      <c r="V141" s="21" t="e">
        <f>VLOOKUP(B141,Hoja1!$B$5:$H$749,21,FALSE)</f>
        <v>#REF!</v>
      </c>
      <c r="W141" s="63" t="e">
        <f t="shared" si="91"/>
        <v>#REF!</v>
      </c>
    </row>
    <row r="142" spans="1:23" x14ac:dyDescent="0.3">
      <c r="A142" s="4">
        <v>138</v>
      </c>
      <c r="B142" s="5" t="s">
        <v>303</v>
      </c>
      <c r="C142" s="5" t="s">
        <v>223</v>
      </c>
      <c r="D142" s="5" t="s">
        <v>299</v>
      </c>
      <c r="E142" s="5" t="s">
        <v>304</v>
      </c>
      <c r="F142" s="6" t="s">
        <v>12</v>
      </c>
      <c r="G142" s="15">
        <v>451.70000000000005</v>
      </c>
      <c r="H142" s="15">
        <v>296</v>
      </c>
      <c r="I142" s="23">
        <f t="shared" si="92"/>
        <v>-0.34470000000000001</v>
      </c>
      <c r="J142" s="22" t="s">
        <v>1550</v>
      </c>
      <c r="K142" s="31" t="str">
        <f t="shared" si="97"/>
        <v>Subgrupo 1.2</v>
      </c>
      <c r="L142" s="28" t="s">
        <v>1556</v>
      </c>
      <c r="M142" s="28" t="s">
        <v>1557</v>
      </c>
      <c r="N142" s="36">
        <f t="shared" ref="N142:N143" si="98">ROUND(IF(G142&lt;1.08*H142,G142,1.08*H142),2)</f>
        <v>319.68</v>
      </c>
      <c r="O142" s="37">
        <f t="shared" ref="O142:O143" si="99">ROUND(IF(1.05*G142&lt;1.13*H142,1.05*G142,1.13*H142),2)</f>
        <v>334.48</v>
      </c>
      <c r="P142" s="59">
        <f>IFERROR(VLOOKUP(B142,#REF!,2,FALSE),0)</f>
        <v>0</v>
      </c>
      <c r="Q142" s="60">
        <f>IFERROR(VLOOKUP(B142,#REF!,2,FALSE),0)</f>
        <v>0</v>
      </c>
      <c r="R142" s="53">
        <f t="shared" si="88"/>
        <v>0</v>
      </c>
      <c r="S142" s="67">
        <f t="shared" si="93"/>
        <v>0</v>
      </c>
      <c r="T142" s="65">
        <f t="shared" si="89"/>
        <v>0</v>
      </c>
      <c r="U142" s="64">
        <f t="shared" si="90"/>
        <v>0</v>
      </c>
      <c r="V142" s="21" t="e">
        <f>VLOOKUP(B142,Hoja1!$B$5:$H$749,21,FALSE)</f>
        <v>#REF!</v>
      </c>
      <c r="W142" s="63" t="e">
        <f t="shared" si="91"/>
        <v>#REF!</v>
      </c>
    </row>
    <row r="143" spans="1:23" x14ac:dyDescent="0.3">
      <c r="A143" s="4">
        <v>139</v>
      </c>
      <c r="B143" s="5" t="s">
        <v>305</v>
      </c>
      <c r="C143" s="5" t="s">
        <v>223</v>
      </c>
      <c r="D143" s="5" t="s">
        <v>299</v>
      </c>
      <c r="E143" s="5" t="s">
        <v>306</v>
      </c>
      <c r="F143" s="6" t="s">
        <v>12</v>
      </c>
      <c r="G143" s="15">
        <v>67564.849999999991</v>
      </c>
      <c r="H143" s="15">
        <v>63918.11</v>
      </c>
      <c r="I143" s="23">
        <f t="shared" si="92"/>
        <v>-5.3999999999999999E-2</v>
      </c>
      <c r="J143" s="22" t="s">
        <v>1547</v>
      </c>
      <c r="K143" s="31" t="str">
        <f t="shared" si="97"/>
        <v>Subgrupo 1.2</v>
      </c>
      <c r="L143" s="28" t="s">
        <v>1556</v>
      </c>
      <c r="M143" s="28" t="s">
        <v>1557</v>
      </c>
      <c r="N143" s="36">
        <f t="shared" si="98"/>
        <v>67564.850000000006</v>
      </c>
      <c r="O143" s="37">
        <f t="shared" si="99"/>
        <v>70943.09</v>
      </c>
      <c r="P143" s="59">
        <f>IFERROR(VLOOKUP(B143,#REF!,2,FALSE),0)</f>
        <v>0</v>
      </c>
      <c r="Q143" s="60">
        <f>IFERROR(VLOOKUP(B143,#REF!,2,FALSE),0)</f>
        <v>0</v>
      </c>
      <c r="R143" s="53">
        <f t="shared" si="88"/>
        <v>0</v>
      </c>
      <c r="S143" s="67">
        <f t="shared" si="93"/>
        <v>0</v>
      </c>
      <c r="T143" s="65">
        <f t="shared" si="89"/>
        <v>0</v>
      </c>
      <c r="U143" s="64">
        <f t="shared" si="90"/>
        <v>0</v>
      </c>
      <c r="V143" s="21" t="e">
        <f>VLOOKUP(B143,Hoja1!$B$5:$H$749,21,FALSE)</f>
        <v>#REF!</v>
      </c>
      <c r="W143" s="63" t="e">
        <f t="shared" si="91"/>
        <v>#REF!</v>
      </c>
    </row>
    <row r="144" spans="1:23" x14ac:dyDescent="0.3">
      <c r="A144" s="4">
        <v>140</v>
      </c>
      <c r="B144" s="5" t="s">
        <v>307</v>
      </c>
      <c r="C144" s="5" t="s">
        <v>223</v>
      </c>
      <c r="D144" s="5" t="s">
        <v>299</v>
      </c>
      <c r="E144" s="5" t="s">
        <v>308</v>
      </c>
      <c r="F144" s="6" t="s">
        <v>12</v>
      </c>
      <c r="G144" s="15">
        <v>240459.62</v>
      </c>
      <c r="H144" s="15">
        <v>95062.34</v>
      </c>
      <c r="I144" s="23">
        <f t="shared" si="92"/>
        <v>-0.60470000000000002</v>
      </c>
      <c r="J144" s="22" t="s">
        <v>1543</v>
      </c>
      <c r="K144" s="31" t="str">
        <f t="shared" si="97"/>
        <v>Subgrupo 1.1</v>
      </c>
      <c r="L144" s="28" t="s">
        <v>1555</v>
      </c>
      <c r="M144" s="28" t="s">
        <v>1556</v>
      </c>
      <c r="N144" s="36">
        <f t="shared" ref="N144:N145" si="100">ROUND(IF(0.75*G144&lt;1.03*H144,0.75*G144,1.03*H144),1)</f>
        <v>97914.2</v>
      </c>
      <c r="O144" s="37">
        <f t="shared" ref="O144:O145" si="101">ROUND(IF(G144&lt;1.08*H144,G144,1.08*H144),2)</f>
        <v>102667.33</v>
      </c>
      <c r="P144" s="59">
        <f>IFERROR(VLOOKUP(B144,#REF!,2,FALSE),0)</f>
        <v>0</v>
      </c>
      <c r="Q144" s="60">
        <f>IFERROR(VLOOKUP(B144,#REF!,2,FALSE),0)</f>
        <v>0</v>
      </c>
      <c r="R144" s="53">
        <f t="shared" si="88"/>
        <v>0</v>
      </c>
      <c r="S144" s="67">
        <f t="shared" si="93"/>
        <v>0</v>
      </c>
      <c r="T144" s="65">
        <f t="shared" si="89"/>
        <v>0</v>
      </c>
      <c r="U144" s="64">
        <f t="shared" si="90"/>
        <v>0</v>
      </c>
      <c r="V144" s="21" t="e">
        <f>VLOOKUP(B144,Hoja1!$B$5:$H$749,21,FALSE)</f>
        <v>#REF!</v>
      </c>
      <c r="W144" s="63" t="e">
        <f t="shared" si="91"/>
        <v>#REF!</v>
      </c>
    </row>
    <row r="145" spans="1:23" x14ac:dyDescent="0.3">
      <c r="A145" s="4">
        <v>141</v>
      </c>
      <c r="B145" s="5" t="s">
        <v>309</v>
      </c>
      <c r="C145" s="5" t="s">
        <v>223</v>
      </c>
      <c r="D145" s="5" t="s">
        <v>299</v>
      </c>
      <c r="E145" s="5" t="s">
        <v>310</v>
      </c>
      <c r="F145" s="6" t="s">
        <v>12</v>
      </c>
      <c r="G145" s="15">
        <v>75888.400000000009</v>
      </c>
      <c r="H145" s="15">
        <v>18795.7</v>
      </c>
      <c r="I145" s="23">
        <f t="shared" si="92"/>
        <v>-0.75229999999999997</v>
      </c>
      <c r="J145" s="22" t="s">
        <v>1543</v>
      </c>
      <c r="K145" s="31" t="str">
        <f t="shared" si="97"/>
        <v>Subgrupo 1.1</v>
      </c>
      <c r="L145" s="28" t="s">
        <v>1555</v>
      </c>
      <c r="M145" s="28" t="s">
        <v>1556</v>
      </c>
      <c r="N145" s="36">
        <f t="shared" si="100"/>
        <v>19359.599999999999</v>
      </c>
      <c r="O145" s="37">
        <f t="shared" si="101"/>
        <v>20299.36</v>
      </c>
      <c r="P145" s="59">
        <f>IFERROR(VLOOKUP(B145,#REF!,2,FALSE),0)</f>
        <v>0</v>
      </c>
      <c r="Q145" s="60">
        <f>IFERROR(VLOOKUP(B145,#REF!,2,FALSE),0)</f>
        <v>0</v>
      </c>
      <c r="R145" s="53">
        <f t="shared" si="88"/>
        <v>0</v>
      </c>
      <c r="S145" s="67">
        <f t="shared" si="93"/>
        <v>0</v>
      </c>
      <c r="T145" s="65">
        <f t="shared" si="89"/>
        <v>0</v>
      </c>
      <c r="U145" s="64">
        <f t="shared" si="90"/>
        <v>0</v>
      </c>
      <c r="V145" s="21" t="e">
        <f>VLOOKUP(B145,Hoja1!$B$5:$H$749,21,FALSE)</f>
        <v>#REF!</v>
      </c>
      <c r="W145" s="63" t="e">
        <f t="shared" si="91"/>
        <v>#REF!</v>
      </c>
    </row>
    <row r="146" spans="1:23" x14ac:dyDescent="0.3">
      <c r="A146" s="4">
        <v>142</v>
      </c>
      <c r="B146" s="5" t="s">
        <v>311</v>
      </c>
      <c r="C146" s="5" t="s">
        <v>223</v>
      </c>
      <c r="D146" s="5" t="s">
        <v>299</v>
      </c>
      <c r="E146" s="5" t="s">
        <v>312</v>
      </c>
      <c r="F146" s="6" t="s">
        <v>12</v>
      </c>
      <c r="G146" s="15">
        <v>17167.030000000002</v>
      </c>
      <c r="H146" s="15">
        <v>13385.619999999999</v>
      </c>
      <c r="I146" s="23">
        <f t="shared" si="92"/>
        <v>-0.2203</v>
      </c>
      <c r="J146" s="22" t="s">
        <v>1545</v>
      </c>
      <c r="K146" s="31" t="str">
        <f t="shared" si="97"/>
        <v>Subgrupo 1.2</v>
      </c>
      <c r="L146" s="28" t="s">
        <v>1556</v>
      </c>
      <c r="M146" s="28" t="s">
        <v>1557</v>
      </c>
      <c r="N146" s="36">
        <f>ROUND(IF(G146&lt;1.08*H146,G146,1.08*H146),2)</f>
        <v>14456.47</v>
      </c>
      <c r="O146" s="37">
        <f>ROUND(IF(1.05*G146&lt;1.13*H146,1.05*G146,1.13*H146),2)</f>
        <v>15125.75</v>
      </c>
      <c r="P146" s="59">
        <f>IFERROR(VLOOKUP(B146,#REF!,2,FALSE),0)</f>
        <v>0</v>
      </c>
      <c r="Q146" s="60">
        <f>IFERROR(VLOOKUP(B146,#REF!,2,FALSE),0)</f>
        <v>0</v>
      </c>
      <c r="R146" s="53">
        <f t="shared" si="88"/>
        <v>0</v>
      </c>
      <c r="S146" s="67">
        <f t="shared" si="93"/>
        <v>0</v>
      </c>
      <c r="T146" s="65">
        <f t="shared" si="89"/>
        <v>0</v>
      </c>
      <c r="U146" s="64">
        <f t="shared" si="90"/>
        <v>0</v>
      </c>
      <c r="V146" s="21" t="e">
        <f>VLOOKUP(B146,Hoja1!$B$5:$H$749,21,FALSE)</f>
        <v>#REF!</v>
      </c>
      <c r="W146" s="63" t="e">
        <f t="shared" si="91"/>
        <v>#REF!</v>
      </c>
    </row>
    <row r="147" spans="1:23" x14ac:dyDescent="0.3">
      <c r="A147" s="4">
        <v>143</v>
      </c>
      <c r="B147" s="5" t="s">
        <v>313</v>
      </c>
      <c r="C147" s="5" t="s">
        <v>223</v>
      </c>
      <c r="D147" s="5" t="s">
        <v>314</v>
      </c>
      <c r="E147" s="5" t="s">
        <v>315</v>
      </c>
      <c r="F147" s="6" t="s">
        <v>30</v>
      </c>
      <c r="G147" s="15">
        <v>343752.23000000004</v>
      </c>
      <c r="H147" s="15">
        <v>123590.35999999999</v>
      </c>
      <c r="I147" s="23">
        <f t="shared" si="92"/>
        <v>-0.64049999999999996</v>
      </c>
      <c r="J147" s="22" t="s">
        <v>1543</v>
      </c>
      <c r="K147" s="30" t="str">
        <f t="shared" si="96"/>
        <v>X &lt; -40%B</v>
      </c>
      <c r="L147" s="24" t="e">
        <f>VLOOKUP(K147,#REF!,2,FALSE)</f>
        <v>#REF!</v>
      </c>
      <c r="M147" s="24" t="e">
        <f>VLOOKUP(K147,#REF!,3,FALSE)</f>
        <v>#REF!</v>
      </c>
      <c r="N147" s="34" t="e">
        <f>ROUND(H147*(1+L147),2)</f>
        <v>#REF!</v>
      </c>
      <c r="O147" s="35" t="e">
        <f>ROUND(H147*(1+M147),2)</f>
        <v>#REF!</v>
      </c>
      <c r="P147" s="57">
        <f>IFERROR(VLOOKUP(B147,#REF!,2,FALSE),0)</f>
        <v>0</v>
      </c>
      <c r="Q147" s="58">
        <f>IFERROR(VLOOKUP(B147,#REF!,2,FALSE),0)</f>
        <v>0</v>
      </c>
      <c r="R147" s="54">
        <f t="shared" si="88"/>
        <v>0</v>
      </c>
      <c r="S147" s="67" t="e">
        <f t="shared" si="93"/>
        <v>#REF!</v>
      </c>
      <c r="T147" s="65" t="e">
        <f t="shared" si="89"/>
        <v>#REF!</v>
      </c>
      <c r="U147" s="64" t="e">
        <f t="shared" si="90"/>
        <v>#REF!</v>
      </c>
      <c r="V147" s="21" t="e">
        <f>VLOOKUP(B147,Hoja1!$B$5:$H$749,21,FALSE)</f>
        <v>#REF!</v>
      </c>
      <c r="W147" s="63" t="e">
        <f t="shared" si="91"/>
        <v>#REF!</v>
      </c>
    </row>
    <row r="148" spans="1:23" x14ac:dyDescent="0.3">
      <c r="A148" s="4">
        <v>144</v>
      </c>
      <c r="B148" s="5" t="s">
        <v>316</v>
      </c>
      <c r="C148" s="5" t="s">
        <v>223</v>
      </c>
      <c r="D148" s="5" t="s">
        <v>314</v>
      </c>
      <c r="E148" s="5" t="s">
        <v>317</v>
      </c>
      <c r="F148" s="6" t="s">
        <v>12</v>
      </c>
      <c r="G148" s="15">
        <v>12139.1</v>
      </c>
      <c r="H148" s="15">
        <v>5118.4400000000005</v>
      </c>
      <c r="I148" s="23">
        <f t="shared" si="92"/>
        <v>-0.57840000000000003</v>
      </c>
      <c r="J148" s="22" t="s">
        <v>1543</v>
      </c>
      <c r="K148" s="31" t="str">
        <f t="shared" ref="K148:K157" si="102">IF(AND(H148&gt;0,(0.5*G148)&gt;H148),"Subgrupo 1.1",IF(AND((0.5*G148)&lt;H148,G148&gt;H148),"Subgrupo 1.2","Grupo 2 "))</f>
        <v>Subgrupo 1.1</v>
      </c>
      <c r="L148" s="28" t="s">
        <v>1555</v>
      </c>
      <c r="M148" s="28" t="s">
        <v>1556</v>
      </c>
      <c r="N148" s="36">
        <f t="shared" ref="N148:N151" si="103">ROUND(IF(0.75*G148&lt;1.03*H148,0.75*G148,1.03*H148),1)</f>
        <v>5272</v>
      </c>
      <c r="O148" s="37">
        <f t="shared" ref="O148:O151" si="104">ROUND(IF(G148&lt;1.08*H148,G148,1.08*H148),2)</f>
        <v>5527.92</v>
      </c>
      <c r="P148" s="59">
        <f>IFERROR(VLOOKUP(B148,#REF!,2,FALSE),0)</f>
        <v>0</v>
      </c>
      <c r="Q148" s="60">
        <f>IFERROR(VLOOKUP(B148,#REF!,2,FALSE),0)</f>
        <v>0</v>
      </c>
      <c r="R148" s="53">
        <f t="shared" si="88"/>
        <v>0</v>
      </c>
      <c r="S148" s="67">
        <f t="shared" si="93"/>
        <v>0</v>
      </c>
      <c r="T148" s="65">
        <f t="shared" si="89"/>
        <v>0</v>
      </c>
      <c r="U148" s="64">
        <f t="shared" si="90"/>
        <v>0</v>
      </c>
      <c r="V148" s="21" t="e">
        <f>VLOOKUP(B148,Hoja1!$B$5:$H$749,21,FALSE)</f>
        <v>#REF!</v>
      </c>
      <c r="W148" s="63" t="e">
        <f t="shared" si="91"/>
        <v>#REF!</v>
      </c>
    </row>
    <row r="149" spans="1:23" x14ac:dyDescent="0.3">
      <c r="A149" s="4">
        <v>145</v>
      </c>
      <c r="B149" s="5" t="s">
        <v>318</v>
      </c>
      <c r="C149" s="5" t="s">
        <v>223</v>
      </c>
      <c r="D149" s="5" t="s">
        <v>314</v>
      </c>
      <c r="E149" s="5" t="s">
        <v>319</v>
      </c>
      <c r="F149" s="6" t="s">
        <v>12</v>
      </c>
      <c r="G149" s="15">
        <v>43469.01</v>
      </c>
      <c r="H149" s="15">
        <v>11418.48</v>
      </c>
      <c r="I149" s="23">
        <f t="shared" si="92"/>
        <v>-0.73729999999999996</v>
      </c>
      <c r="J149" s="22" t="s">
        <v>1543</v>
      </c>
      <c r="K149" s="31" t="str">
        <f t="shared" si="102"/>
        <v>Subgrupo 1.1</v>
      </c>
      <c r="L149" s="28" t="s">
        <v>1555</v>
      </c>
      <c r="M149" s="28" t="s">
        <v>1556</v>
      </c>
      <c r="N149" s="36">
        <f t="shared" si="103"/>
        <v>11761</v>
      </c>
      <c r="O149" s="37">
        <f t="shared" si="104"/>
        <v>12331.96</v>
      </c>
      <c r="P149" s="59">
        <f>IFERROR(VLOOKUP(B149,#REF!,2,FALSE),0)</f>
        <v>0</v>
      </c>
      <c r="Q149" s="60">
        <f>IFERROR(VLOOKUP(B149,#REF!,2,FALSE),0)</f>
        <v>0</v>
      </c>
      <c r="R149" s="53">
        <f t="shared" si="88"/>
        <v>0</v>
      </c>
      <c r="S149" s="67">
        <f t="shared" si="93"/>
        <v>0</v>
      </c>
      <c r="T149" s="65">
        <f t="shared" si="89"/>
        <v>0</v>
      </c>
      <c r="U149" s="64">
        <f t="shared" si="90"/>
        <v>0</v>
      </c>
      <c r="V149" s="21" t="e">
        <f>VLOOKUP(B149,Hoja1!$B$5:$H$749,21,FALSE)</f>
        <v>#REF!</v>
      </c>
      <c r="W149" s="63" t="e">
        <f t="shared" si="91"/>
        <v>#REF!</v>
      </c>
    </row>
    <row r="150" spans="1:23" x14ac:dyDescent="0.3">
      <c r="A150" s="4">
        <v>146</v>
      </c>
      <c r="B150" s="5" t="s">
        <v>320</v>
      </c>
      <c r="C150" s="5" t="s">
        <v>223</v>
      </c>
      <c r="D150" s="5" t="s">
        <v>314</v>
      </c>
      <c r="E150" s="5" t="s">
        <v>314</v>
      </c>
      <c r="F150" s="6" t="s">
        <v>12</v>
      </c>
      <c r="G150" s="15">
        <v>51306.500000000007</v>
      </c>
      <c r="H150" s="15">
        <v>3521.2900000000004</v>
      </c>
      <c r="I150" s="23">
        <f t="shared" si="92"/>
        <v>-0.93140000000000001</v>
      </c>
      <c r="J150" s="22" t="s">
        <v>1543</v>
      </c>
      <c r="K150" s="31" t="str">
        <f t="shared" si="102"/>
        <v>Subgrupo 1.1</v>
      </c>
      <c r="L150" s="28" t="s">
        <v>1555</v>
      </c>
      <c r="M150" s="28" t="s">
        <v>1556</v>
      </c>
      <c r="N150" s="36">
        <f t="shared" si="103"/>
        <v>3626.9</v>
      </c>
      <c r="O150" s="37">
        <f t="shared" si="104"/>
        <v>3802.99</v>
      </c>
      <c r="P150" s="59">
        <f>IFERROR(VLOOKUP(B150,#REF!,2,FALSE),0)</f>
        <v>0</v>
      </c>
      <c r="Q150" s="60">
        <f>IFERROR(VLOOKUP(B150,#REF!,2,FALSE),0)</f>
        <v>0</v>
      </c>
      <c r="R150" s="53">
        <f t="shared" si="88"/>
        <v>0</v>
      </c>
      <c r="S150" s="67">
        <f t="shared" si="93"/>
        <v>0</v>
      </c>
      <c r="T150" s="65">
        <f t="shared" si="89"/>
        <v>0</v>
      </c>
      <c r="U150" s="64">
        <f t="shared" si="90"/>
        <v>0</v>
      </c>
      <c r="V150" s="21" t="e">
        <f>VLOOKUP(B150,Hoja1!$B$5:$H$749,21,FALSE)</f>
        <v>#REF!</v>
      </c>
      <c r="W150" s="63" t="e">
        <f t="shared" si="91"/>
        <v>#REF!</v>
      </c>
    </row>
    <row r="151" spans="1:23" x14ac:dyDescent="0.3">
      <c r="A151" s="4">
        <v>147</v>
      </c>
      <c r="B151" s="5" t="s">
        <v>321</v>
      </c>
      <c r="C151" s="5" t="s">
        <v>223</v>
      </c>
      <c r="D151" s="5" t="s">
        <v>314</v>
      </c>
      <c r="E151" s="5" t="s">
        <v>322</v>
      </c>
      <c r="F151" s="6" t="s">
        <v>12</v>
      </c>
      <c r="G151" s="15">
        <v>10594.5</v>
      </c>
      <c r="H151" s="15">
        <v>4184.8999999999996</v>
      </c>
      <c r="I151" s="23">
        <f t="shared" si="92"/>
        <v>-0.60499999999999998</v>
      </c>
      <c r="J151" s="22" t="s">
        <v>1543</v>
      </c>
      <c r="K151" s="31" t="str">
        <f t="shared" si="102"/>
        <v>Subgrupo 1.1</v>
      </c>
      <c r="L151" s="28" t="s">
        <v>1555</v>
      </c>
      <c r="M151" s="28" t="s">
        <v>1556</v>
      </c>
      <c r="N151" s="36">
        <f t="shared" si="103"/>
        <v>4310.3999999999996</v>
      </c>
      <c r="O151" s="37">
        <f t="shared" si="104"/>
        <v>4519.6899999999996</v>
      </c>
      <c r="P151" s="59">
        <f>IFERROR(VLOOKUP(B151,#REF!,2,FALSE),0)</f>
        <v>0</v>
      </c>
      <c r="Q151" s="60">
        <f>IFERROR(VLOOKUP(B151,#REF!,2,FALSE),0)</f>
        <v>0</v>
      </c>
      <c r="R151" s="53">
        <f t="shared" si="88"/>
        <v>0</v>
      </c>
      <c r="S151" s="67">
        <f t="shared" si="93"/>
        <v>0</v>
      </c>
      <c r="T151" s="65">
        <f t="shared" si="89"/>
        <v>0</v>
      </c>
      <c r="U151" s="64">
        <f t="shared" si="90"/>
        <v>0</v>
      </c>
      <c r="V151" s="21" t="e">
        <f>VLOOKUP(B151,Hoja1!$B$5:$H$749,21,FALSE)</f>
        <v>#REF!</v>
      </c>
      <c r="W151" s="63" t="e">
        <f t="shared" si="91"/>
        <v>#REF!</v>
      </c>
    </row>
    <row r="152" spans="1:23" x14ac:dyDescent="0.3">
      <c r="A152" s="4">
        <v>148</v>
      </c>
      <c r="B152" s="5" t="s">
        <v>323</v>
      </c>
      <c r="C152" s="5" t="s">
        <v>223</v>
      </c>
      <c r="D152" s="5" t="s">
        <v>314</v>
      </c>
      <c r="E152" s="5" t="s">
        <v>324</v>
      </c>
      <c r="F152" s="6" t="s">
        <v>12</v>
      </c>
      <c r="G152" s="15">
        <v>6400.8099999999995</v>
      </c>
      <c r="H152" s="15">
        <v>4537.84</v>
      </c>
      <c r="I152" s="23">
        <f t="shared" si="92"/>
        <v>-0.29110000000000003</v>
      </c>
      <c r="J152" s="22" t="s">
        <v>1545</v>
      </c>
      <c r="K152" s="31" t="str">
        <f t="shared" si="102"/>
        <v>Subgrupo 1.2</v>
      </c>
      <c r="L152" s="28" t="s">
        <v>1556</v>
      </c>
      <c r="M152" s="28" t="s">
        <v>1557</v>
      </c>
      <c r="N152" s="36">
        <f>ROUND(IF(G152&lt;1.08*H152,G152,1.08*H152),2)</f>
        <v>4900.87</v>
      </c>
      <c r="O152" s="37">
        <f>ROUND(IF(1.05*G152&lt;1.13*H152,1.05*G152,1.13*H152),2)</f>
        <v>5127.76</v>
      </c>
      <c r="P152" s="59">
        <f>IFERROR(VLOOKUP(B152,#REF!,2,FALSE),0)</f>
        <v>0</v>
      </c>
      <c r="Q152" s="60">
        <f>IFERROR(VLOOKUP(B152,#REF!,2,FALSE),0)</f>
        <v>0</v>
      </c>
      <c r="R152" s="53">
        <f t="shared" si="88"/>
        <v>0</v>
      </c>
      <c r="S152" s="67">
        <f t="shared" si="93"/>
        <v>0</v>
      </c>
      <c r="T152" s="65">
        <f t="shared" si="89"/>
        <v>0</v>
      </c>
      <c r="U152" s="64">
        <f t="shared" si="90"/>
        <v>0</v>
      </c>
      <c r="V152" s="21" t="e">
        <f>VLOOKUP(B152,Hoja1!$B$5:$H$749,21,FALSE)</f>
        <v>#REF!</v>
      </c>
      <c r="W152" s="63" t="e">
        <f t="shared" si="91"/>
        <v>#REF!</v>
      </c>
    </row>
    <row r="153" spans="1:23" x14ac:dyDescent="0.3">
      <c r="A153" s="4">
        <v>149</v>
      </c>
      <c r="B153" s="5" t="s">
        <v>325</v>
      </c>
      <c r="C153" s="5" t="s">
        <v>223</v>
      </c>
      <c r="D153" s="5" t="s">
        <v>314</v>
      </c>
      <c r="E153" s="5" t="s">
        <v>326</v>
      </c>
      <c r="F153" s="6" t="s">
        <v>12</v>
      </c>
      <c r="G153" s="15">
        <v>95</v>
      </c>
      <c r="H153" s="15">
        <v>25.8</v>
      </c>
      <c r="I153" s="23">
        <f t="shared" si="92"/>
        <v>-0.72840000000000005</v>
      </c>
      <c r="J153" s="22" t="s">
        <v>1543</v>
      </c>
      <c r="K153" s="31" t="str">
        <f t="shared" si="102"/>
        <v>Subgrupo 1.1</v>
      </c>
      <c r="L153" s="28" t="s">
        <v>1555</v>
      </c>
      <c r="M153" s="28" t="s">
        <v>1556</v>
      </c>
      <c r="N153" s="36">
        <f t="shared" ref="N153:N154" si="105">ROUND(IF(0.75*G153&lt;1.03*H153,0.75*G153,1.03*H153),1)</f>
        <v>26.6</v>
      </c>
      <c r="O153" s="37">
        <f t="shared" ref="O153:O154" si="106">ROUND(IF(G153&lt;1.08*H153,G153,1.08*H153),2)</f>
        <v>27.86</v>
      </c>
      <c r="P153" s="59">
        <f>IFERROR(VLOOKUP(B153,#REF!,2,FALSE),0)</f>
        <v>0</v>
      </c>
      <c r="Q153" s="60">
        <f>IFERROR(VLOOKUP(B153,#REF!,2,FALSE),0)</f>
        <v>0</v>
      </c>
      <c r="R153" s="53">
        <f t="shared" si="88"/>
        <v>0</v>
      </c>
      <c r="S153" s="67">
        <f t="shared" si="93"/>
        <v>0</v>
      </c>
      <c r="T153" s="65">
        <f t="shared" si="89"/>
        <v>0</v>
      </c>
      <c r="U153" s="64">
        <f t="shared" si="90"/>
        <v>0</v>
      </c>
      <c r="V153" s="21" t="e">
        <f>VLOOKUP(B153,Hoja1!$B$5:$H$749,21,FALSE)</f>
        <v>#REF!</v>
      </c>
      <c r="W153" s="63" t="e">
        <f t="shared" si="91"/>
        <v>#REF!</v>
      </c>
    </row>
    <row r="154" spans="1:23" x14ac:dyDescent="0.3">
      <c r="A154" s="4">
        <v>150</v>
      </c>
      <c r="B154" s="5" t="s">
        <v>327</v>
      </c>
      <c r="C154" s="5" t="s">
        <v>223</v>
      </c>
      <c r="D154" s="5" t="s">
        <v>314</v>
      </c>
      <c r="E154" s="5" t="s">
        <v>328</v>
      </c>
      <c r="F154" s="6" t="s">
        <v>12</v>
      </c>
      <c r="G154" s="15">
        <v>3765.5899999999997</v>
      </c>
      <c r="H154" s="15">
        <v>1277.8400000000001</v>
      </c>
      <c r="I154" s="23">
        <f t="shared" si="92"/>
        <v>-0.66069999999999995</v>
      </c>
      <c r="J154" s="22" t="s">
        <v>1543</v>
      </c>
      <c r="K154" s="31" t="str">
        <f t="shared" si="102"/>
        <v>Subgrupo 1.1</v>
      </c>
      <c r="L154" s="28" t="s">
        <v>1555</v>
      </c>
      <c r="M154" s="28" t="s">
        <v>1556</v>
      </c>
      <c r="N154" s="36">
        <f t="shared" si="105"/>
        <v>1316.2</v>
      </c>
      <c r="O154" s="37">
        <f t="shared" si="106"/>
        <v>1380.07</v>
      </c>
      <c r="P154" s="59">
        <f>IFERROR(VLOOKUP(B154,#REF!,2,FALSE),0)</f>
        <v>0</v>
      </c>
      <c r="Q154" s="60">
        <f>IFERROR(VLOOKUP(B154,#REF!,2,FALSE),0)</f>
        <v>0</v>
      </c>
      <c r="R154" s="53">
        <f t="shared" si="88"/>
        <v>0</v>
      </c>
      <c r="S154" s="67">
        <f t="shared" si="93"/>
        <v>0</v>
      </c>
      <c r="T154" s="65">
        <f t="shared" si="89"/>
        <v>0</v>
      </c>
      <c r="U154" s="64">
        <f t="shared" si="90"/>
        <v>0</v>
      </c>
      <c r="V154" s="21" t="e">
        <f>VLOOKUP(B154,Hoja1!$B$5:$H$749,21,FALSE)</f>
        <v>#REF!</v>
      </c>
      <c r="W154" s="63" t="e">
        <f t="shared" si="91"/>
        <v>#REF!</v>
      </c>
    </row>
    <row r="155" spans="1:23" x14ac:dyDescent="0.3">
      <c r="A155" s="4">
        <v>151</v>
      </c>
      <c r="B155" s="5" t="s">
        <v>329</v>
      </c>
      <c r="C155" s="5" t="s">
        <v>223</v>
      </c>
      <c r="D155" s="5" t="s">
        <v>314</v>
      </c>
      <c r="E155" s="5" t="s">
        <v>330</v>
      </c>
      <c r="F155" s="6" t="s">
        <v>12</v>
      </c>
      <c r="G155" s="15">
        <v>5901.9</v>
      </c>
      <c r="H155" s="15">
        <v>5783.7</v>
      </c>
      <c r="I155" s="23">
        <f t="shared" si="92"/>
        <v>-0.02</v>
      </c>
      <c r="J155" s="22" t="s">
        <v>1547</v>
      </c>
      <c r="K155" s="31" t="str">
        <f t="shared" si="102"/>
        <v>Subgrupo 1.2</v>
      </c>
      <c r="L155" s="28" t="s">
        <v>1556</v>
      </c>
      <c r="M155" s="28" t="s">
        <v>1557</v>
      </c>
      <c r="N155" s="36">
        <f>ROUND(IF(G155&lt;1.08*H155,G155,1.08*H155),2)</f>
        <v>5901.9</v>
      </c>
      <c r="O155" s="37">
        <f>ROUND(IF(1.05*G155&lt;1.13*H155,1.05*G155,1.13*H155),2)</f>
        <v>6197</v>
      </c>
      <c r="P155" s="59">
        <f>IFERROR(VLOOKUP(B155,#REF!,2,FALSE),0)</f>
        <v>0</v>
      </c>
      <c r="Q155" s="60">
        <f>IFERROR(VLOOKUP(B155,#REF!,2,FALSE),0)</f>
        <v>0</v>
      </c>
      <c r="R155" s="53">
        <f t="shared" si="88"/>
        <v>0</v>
      </c>
      <c r="S155" s="67">
        <f t="shared" si="93"/>
        <v>0</v>
      </c>
      <c r="T155" s="65">
        <f t="shared" si="89"/>
        <v>0</v>
      </c>
      <c r="U155" s="64">
        <f t="shared" si="90"/>
        <v>0</v>
      </c>
      <c r="V155" s="21" t="e">
        <f>VLOOKUP(B155,Hoja1!$B$5:$H$749,21,FALSE)</f>
        <v>#REF!</v>
      </c>
      <c r="W155" s="63" t="e">
        <f t="shared" si="91"/>
        <v>#REF!</v>
      </c>
    </row>
    <row r="156" spans="1:23" x14ac:dyDescent="0.3">
      <c r="A156" s="4">
        <v>152</v>
      </c>
      <c r="B156" s="5" t="s">
        <v>331</v>
      </c>
      <c r="C156" s="5" t="s">
        <v>223</v>
      </c>
      <c r="D156" s="5" t="s">
        <v>314</v>
      </c>
      <c r="E156" s="5" t="s">
        <v>332</v>
      </c>
      <c r="F156" s="6" t="s">
        <v>12</v>
      </c>
      <c r="G156" s="15">
        <v>2365.3000000000002</v>
      </c>
      <c r="H156" s="15">
        <v>721.5</v>
      </c>
      <c r="I156" s="23">
        <f t="shared" si="92"/>
        <v>-0.69499999999999995</v>
      </c>
      <c r="J156" s="22" t="s">
        <v>1543</v>
      </c>
      <c r="K156" s="31" t="str">
        <f t="shared" si="102"/>
        <v>Subgrupo 1.1</v>
      </c>
      <c r="L156" s="28" t="s">
        <v>1555</v>
      </c>
      <c r="M156" s="28" t="s">
        <v>1556</v>
      </c>
      <c r="N156" s="36">
        <f>ROUND(IF(0.75*G156&lt;1.03*H156,0.75*G156,1.03*H156),1)</f>
        <v>743.1</v>
      </c>
      <c r="O156" s="37">
        <f>ROUND(IF(G156&lt;1.08*H156,G156,1.08*H156),2)</f>
        <v>779.22</v>
      </c>
      <c r="P156" s="59">
        <f>IFERROR(VLOOKUP(B156,#REF!,2,FALSE),0)</f>
        <v>0</v>
      </c>
      <c r="Q156" s="60">
        <f>IFERROR(VLOOKUP(B156,#REF!,2,FALSE),0)</f>
        <v>0</v>
      </c>
      <c r="R156" s="53">
        <f t="shared" si="88"/>
        <v>0</v>
      </c>
      <c r="S156" s="67">
        <f t="shared" si="93"/>
        <v>0</v>
      </c>
      <c r="T156" s="65">
        <f t="shared" si="89"/>
        <v>0</v>
      </c>
      <c r="U156" s="64">
        <f t="shared" si="90"/>
        <v>0</v>
      </c>
      <c r="V156" s="21" t="e">
        <f>VLOOKUP(B156,Hoja1!$B$5:$H$749,21,FALSE)</f>
        <v>#REF!</v>
      </c>
      <c r="W156" s="63" t="e">
        <f t="shared" si="91"/>
        <v>#REF!</v>
      </c>
    </row>
    <row r="157" spans="1:23" x14ac:dyDescent="0.3">
      <c r="A157" s="4">
        <v>153</v>
      </c>
      <c r="B157" s="5" t="s">
        <v>333</v>
      </c>
      <c r="C157" s="5" t="s">
        <v>223</v>
      </c>
      <c r="D157" s="5" t="s">
        <v>314</v>
      </c>
      <c r="E157" s="5" t="s">
        <v>334</v>
      </c>
      <c r="F157" s="6" t="s">
        <v>12</v>
      </c>
      <c r="G157" s="15">
        <v>232343.27</v>
      </c>
      <c r="H157" s="15">
        <v>188262.01</v>
      </c>
      <c r="I157" s="23">
        <f t="shared" si="92"/>
        <v>-0.18970000000000001</v>
      </c>
      <c r="J157" s="22" t="s">
        <v>1546</v>
      </c>
      <c r="K157" s="31" t="str">
        <f t="shared" si="102"/>
        <v>Subgrupo 1.2</v>
      </c>
      <c r="L157" s="28" t="s">
        <v>1556</v>
      </c>
      <c r="M157" s="28" t="s">
        <v>1557</v>
      </c>
      <c r="N157" s="36">
        <f>ROUND(IF(G157&lt;1.08*H157,G157,1.08*H157),2)</f>
        <v>203322.97</v>
      </c>
      <c r="O157" s="37">
        <f>ROUND(IF(1.05*G157&lt;1.13*H157,1.05*G157,1.13*H157),2)</f>
        <v>212736.07</v>
      </c>
      <c r="P157" s="59">
        <f>IFERROR(VLOOKUP(B157,#REF!,2,FALSE),0)</f>
        <v>0</v>
      </c>
      <c r="Q157" s="60">
        <f>IFERROR(VLOOKUP(B157,#REF!,2,FALSE),0)</f>
        <v>0</v>
      </c>
      <c r="R157" s="53">
        <f t="shared" si="88"/>
        <v>0</v>
      </c>
      <c r="S157" s="67">
        <f t="shared" si="93"/>
        <v>0</v>
      </c>
      <c r="T157" s="65">
        <f t="shared" si="89"/>
        <v>0</v>
      </c>
      <c r="U157" s="64">
        <f t="shared" si="90"/>
        <v>0</v>
      </c>
      <c r="V157" s="21" t="e">
        <f>VLOOKUP(B157,Hoja1!$B$5:$H$749,21,FALSE)</f>
        <v>#REF!</v>
      </c>
      <c r="W157" s="63" t="e">
        <f t="shared" si="91"/>
        <v>#REF!</v>
      </c>
    </row>
    <row r="158" spans="1:23" x14ac:dyDescent="0.3">
      <c r="A158" s="4">
        <v>154</v>
      </c>
      <c r="B158" s="5" t="s">
        <v>335</v>
      </c>
      <c r="C158" s="5" t="s">
        <v>223</v>
      </c>
      <c r="D158" s="5" t="s">
        <v>314</v>
      </c>
      <c r="E158" s="5" t="s">
        <v>336</v>
      </c>
      <c r="F158" s="6" t="s">
        <v>60</v>
      </c>
      <c r="G158" s="15">
        <v>1294597.3700000001</v>
      </c>
      <c r="H158" s="15">
        <v>1455691.92</v>
      </c>
      <c r="I158" s="23">
        <f t="shared" si="92"/>
        <v>0.1244</v>
      </c>
      <c r="J158" s="22" t="s">
        <v>1549</v>
      </c>
      <c r="K158" s="30" t="str">
        <f t="shared" si="96"/>
        <v>10%≤ X &lt; 20%D</v>
      </c>
      <c r="L158" s="24" t="e">
        <f>VLOOKUP(K158,#REF!,2,FALSE)</f>
        <v>#REF!</v>
      </c>
      <c r="M158" s="24" t="e">
        <f>VLOOKUP(K158,#REF!,3,FALSE)</f>
        <v>#REF!</v>
      </c>
      <c r="N158" s="34" t="e">
        <f t="shared" ref="N158:N160" si="107">ROUND(H158*(1+L158),2)</f>
        <v>#REF!</v>
      </c>
      <c r="O158" s="35" t="e">
        <f t="shared" ref="O158:O160" si="108">ROUND(H158*(1+M158),2)</f>
        <v>#REF!</v>
      </c>
      <c r="P158" s="57">
        <f>IFERROR(VLOOKUP(B158,#REF!,2,FALSE),0)</f>
        <v>0</v>
      </c>
      <c r="Q158" s="58">
        <f>IFERROR(VLOOKUP(B158,#REF!,2,FALSE),0)</f>
        <v>0</v>
      </c>
      <c r="R158" s="54">
        <f t="shared" si="88"/>
        <v>0</v>
      </c>
      <c r="S158" s="67" t="e">
        <f t="shared" si="93"/>
        <v>#REF!</v>
      </c>
      <c r="T158" s="65" t="e">
        <f t="shared" si="89"/>
        <v>#REF!</v>
      </c>
      <c r="U158" s="64" t="e">
        <f t="shared" si="90"/>
        <v>#REF!</v>
      </c>
      <c r="V158" s="21" t="e">
        <f>VLOOKUP(B158,Hoja1!$B$5:$H$749,21,FALSE)</f>
        <v>#REF!</v>
      </c>
      <c r="W158" s="63" t="e">
        <f t="shared" si="91"/>
        <v>#REF!</v>
      </c>
    </row>
    <row r="159" spans="1:23" x14ac:dyDescent="0.3">
      <c r="A159" s="4">
        <v>155</v>
      </c>
      <c r="B159" s="5" t="s">
        <v>337</v>
      </c>
      <c r="C159" s="5" t="s">
        <v>223</v>
      </c>
      <c r="D159" s="5" t="s">
        <v>338</v>
      </c>
      <c r="E159" s="5" t="s">
        <v>339</v>
      </c>
      <c r="F159" s="6" t="s">
        <v>30</v>
      </c>
      <c r="G159" s="15">
        <v>55855.87</v>
      </c>
      <c r="H159" s="15">
        <v>8836.68</v>
      </c>
      <c r="I159" s="23">
        <f t="shared" si="92"/>
        <v>-0.84179999999999999</v>
      </c>
      <c r="J159" s="22" t="s">
        <v>1543</v>
      </c>
      <c r="K159" s="30" t="str">
        <f t="shared" si="96"/>
        <v>X &lt; -40%B</v>
      </c>
      <c r="L159" s="24" t="e">
        <f>VLOOKUP(K159,#REF!,2,FALSE)</f>
        <v>#REF!</v>
      </c>
      <c r="M159" s="24" t="e">
        <f>VLOOKUP(K159,#REF!,3,FALSE)</f>
        <v>#REF!</v>
      </c>
      <c r="N159" s="34" t="e">
        <f t="shared" si="107"/>
        <v>#REF!</v>
      </c>
      <c r="O159" s="35" t="e">
        <f t="shared" si="108"/>
        <v>#REF!</v>
      </c>
      <c r="P159" s="57">
        <f>IFERROR(VLOOKUP(B159,#REF!,2,FALSE),0)</f>
        <v>0</v>
      </c>
      <c r="Q159" s="58">
        <f>IFERROR(VLOOKUP(B159,#REF!,2,FALSE),0)</f>
        <v>0</v>
      </c>
      <c r="R159" s="54">
        <f t="shared" si="88"/>
        <v>0</v>
      </c>
      <c r="S159" s="67" t="e">
        <f t="shared" si="93"/>
        <v>#REF!</v>
      </c>
      <c r="T159" s="65" t="e">
        <f t="shared" si="89"/>
        <v>#REF!</v>
      </c>
      <c r="U159" s="64" t="e">
        <f t="shared" si="90"/>
        <v>#REF!</v>
      </c>
      <c r="V159" s="21" t="e">
        <f>VLOOKUP(B159,Hoja1!$B$5:$H$749,21,FALSE)</f>
        <v>#REF!</v>
      </c>
      <c r="W159" s="63" t="e">
        <f t="shared" si="91"/>
        <v>#REF!</v>
      </c>
    </row>
    <row r="160" spans="1:23" x14ac:dyDescent="0.3">
      <c r="A160" s="4">
        <v>156</v>
      </c>
      <c r="B160" s="5" t="s">
        <v>340</v>
      </c>
      <c r="C160" s="5" t="s">
        <v>223</v>
      </c>
      <c r="D160" s="5" t="s">
        <v>341</v>
      </c>
      <c r="E160" s="5" t="s">
        <v>342</v>
      </c>
      <c r="F160" s="6" t="s">
        <v>9</v>
      </c>
      <c r="G160" s="15">
        <v>2687505.73</v>
      </c>
      <c r="H160" s="15">
        <v>2143925.35</v>
      </c>
      <c r="I160" s="23">
        <f t="shared" si="92"/>
        <v>-0.20230000000000001</v>
      </c>
      <c r="J160" s="22" t="s">
        <v>1545</v>
      </c>
      <c r="K160" s="30" t="str">
        <f t="shared" si="96"/>
        <v>-30%≤ X &lt; -20%A</v>
      </c>
      <c r="L160" s="24" t="e">
        <f>VLOOKUP(K160,#REF!,2,FALSE)</f>
        <v>#REF!</v>
      </c>
      <c r="M160" s="24" t="e">
        <f>VLOOKUP(K160,#REF!,3,FALSE)</f>
        <v>#REF!</v>
      </c>
      <c r="N160" s="34" t="e">
        <f t="shared" si="107"/>
        <v>#REF!</v>
      </c>
      <c r="O160" s="35" t="e">
        <f t="shared" si="108"/>
        <v>#REF!</v>
      </c>
      <c r="P160" s="57">
        <f>IFERROR(VLOOKUP(B160,#REF!,2,FALSE),0)</f>
        <v>0</v>
      </c>
      <c r="Q160" s="58">
        <f>IFERROR(VLOOKUP(B160,#REF!,2,FALSE),0)</f>
        <v>0</v>
      </c>
      <c r="R160" s="54">
        <f t="shared" si="88"/>
        <v>0</v>
      </c>
      <c r="S160" s="67" t="e">
        <f t="shared" si="93"/>
        <v>#REF!</v>
      </c>
      <c r="T160" s="65" t="e">
        <f t="shared" si="89"/>
        <v>#REF!</v>
      </c>
      <c r="U160" s="64" t="e">
        <f t="shared" si="90"/>
        <v>#REF!</v>
      </c>
      <c r="V160" s="21" t="e">
        <f>VLOOKUP(B160,Hoja1!$B$5:$H$749,21,FALSE)</f>
        <v>#REF!</v>
      </c>
      <c r="W160" s="63" t="e">
        <f t="shared" si="91"/>
        <v>#REF!</v>
      </c>
    </row>
    <row r="161" spans="1:23" x14ac:dyDescent="0.3">
      <c r="A161" s="4">
        <v>157</v>
      </c>
      <c r="B161" s="5" t="s">
        <v>343</v>
      </c>
      <c r="C161" s="5" t="s">
        <v>223</v>
      </c>
      <c r="D161" s="5" t="s">
        <v>341</v>
      </c>
      <c r="E161" s="5" t="s">
        <v>344</v>
      </c>
      <c r="F161" s="6" t="s">
        <v>12</v>
      </c>
      <c r="G161" s="15">
        <v>342107.3</v>
      </c>
      <c r="H161" s="15">
        <v>339473.36999999994</v>
      </c>
      <c r="I161" s="23">
        <f t="shared" si="92"/>
        <v>-7.7000000000000002E-3</v>
      </c>
      <c r="J161" s="22" t="s">
        <v>1547</v>
      </c>
      <c r="K161" s="31" t="str">
        <f t="shared" ref="K161:K165" si="109">IF(AND(H161&gt;0,(0.5*G161)&gt;H161),"Subgrupo 1.1",IF(AND((0.5*G161)&lt;H161,G161&gt;H161),"Subgrupo 1.2","Grupo 2 "))</f>
        <v>Subgrupo 1.2</v>
      </c>
      <c r="L161" s="28" t="s">
        <v>1556</v>
      </c>
      <c r="M161" s="28" t="s">
        <v>1557</v>
      </c>
      <c r="N161" s="36">
        <f>ROUND(IF(G161&lt;1.08*H161,G161,1.08*H161),2)</f>
        <v>342107.3</v>
      </c>
      <c r="O161" s="37">
        <f>ROUND(IF(1.05*G161&lt;1.13*H161,1.05*G161,1.13*H161),2)</f>
        <v>359212.67</v>
      </c>
      <c r="P161" s="59">
        <f>IFERROR(VLOOKUP(B161,#REF!,2,FALSE),0)</f>
        <v>0</v>
      </c>
      <c r="Q161" s="60">
        <f>IFERROR(VLOOKUP(B161,#REF!,2,FALSE),0)</f>
        <v>0</v>
      </c>
      <c r="R161" s="53">
        <f t="shared" si="88"/>
        <v>0</v>
      </c>
      <c r="S161" s="67">
        <f t="shared" si="93"/>
        <v>0</v>
      </c>
      <c r="T161" s="65">
        <f t="shared" si="89"/>
        <v>0</v>
      </c>
      <c r="U161" s="64">
        <f t="shared" si="90"/>
        <v>0</v>
      </c>
      <c r="V161" s="21" t="e">
        <f>VLOOKUP(B161,Hoja1!$B$5:$H$749,21,FALSE)</f>
        <v>#REF!</v>
      </c>
      <c r="W161" s="63" t="e">
        <f t="shared" si="91"/>
        <v>#REF!</v>
      </c>
    </row>
    <row r="162" spans="1:23" x14ac:dyDescent="0.3">
      <c r="A162" s="4">
        <v>158</v>
      </c>
      <c r="B162" s="5" t="s">
        <v>345</v>
      </c>
      <c r="C162" s="5" t="s">
        <v>223</v>
      </c>
      <c r="D162" s="5" t="s">
        <v>341</v>
      </c>
      <c r="E162" s="5" t="s">
        <v>346</v>
      </c>
      <c r="F162" s="6" t="s">
        <v>12</v>
      </c>
      <c r="G162" s="15">
        <v>154166.63</v>
      </c>
      <c r="H162" s="15">
        <v>171909.88999999998</v>
      </c>
      <c r="I162" s="23">
        <f t="shared" si="92"/>
        <v>0.11509999999999999</v>
      </c>
      <c r="J162" s="22" t="s">
        <v>1549</v>
      </c>
      <c r="K162" s="31" t="str">
        <f t="shared" si="109"/>
        <v xml:space="preserve">Grupo 2 </v>
      </c>
      <c r="L162" s="24">
        <f t="shared" ref="L162:L165" si="110">IF(H162&gt;=G162,10.8%," ")</f>
        <v>0.10800000000000001</v>
      </c>
      <c r="M162" s="24">
        <f t="shared" ref="M162:M165" si="111">IF(H162&gt;=G162,16%," ")</f>
        <v>0.16</v>
      </c>
      <c r="N162" s="34">
        <f>ROUND(H162*(1+L162),2)</f>
        <v>190476.16</v>
      </c>
      <c r="O162" s="35">
        <f>ROUND(H162*(1+M162),2)</f>
        <v>199415.47</v>
      </c>
      <c r="P162" s="59">
        <f>IFERROR(VLOOKUP(B162,#REF!,2,FALSE),0)</f>
        <v>0</v>
      </c>
      <c r="Q162" s="60">
        <f>IFERROR(VLOOKUP(B162,#REF!,2,FALSE),0)</f>
        <v>0</v>
      </c>
      <c r="R162" s="53">
        <f t="shared" si="88"/>
        <v>0</v>
      </c>
      <c r="S162" s="67">
        <f t="shared" si="93"/>
        <v>0</v>
      </c>
      <c r="T162" s="65">
        <f t="shared" si="89"/>
        <v>0</v>
      </c>
      <c r="U162" s="64">
        <f t="shared" si="90"/>
        <v>0</v>
      </c>
      <c r="V162" s="21" t="e">
        <f>VLOOKUP(B162,Hoja1!$B$5:$H$749,21,FALSE)</f>
        <v>#REF!</v>
      </c>
      <c r="W162" s="63" t="e">
        <f t="shared" si="91"/>
        <v>#REF!</v>
      </c>
    </row>
    <row r="163" spans="1:23" x14ac:dyDescent="0.3">
      <c r="A163" s="4">
        <v>159</v>
      </c>
      <c r="B163" s="5" t="s">
        <v>347</v>
      </c>
      <c r="C163" s="5" t="s">
        <v>223</v>
      </c>
      <c r="D163" s="5" t="s">
        <v>341</v>
      </c>
      <c r="E163" s="5" t="s">
        <v>341</v>
      </c>
      <c r="F163" s="6" t="s">
        <v>12</v>
      </c>
      <c r="G163" s="15">
        <v>1915383.91</v>
      </c>
      <c r="H163" s="15">
        <v>1407962.8</v>
      </c>
      <c r="I163" s="23">
        <f t="shared" si="92"/>
        <v>-0.26490000000000002</v>
      </c>
      <c r="J163" s="22" t="s">
        <v>1545</v>
      </c>
      <c r="K163" s="31" t="str">
        <f t="shared" si="109"/>
        <v>Subgrupo 1.2</v>
      </c>
      <c r="L163" s="28" t="s">
        <v>1556</v>
      </c>
      <c r="M163" s="28" t="s">
        <v>1557</v>
      </c>
      <c r="N163" s="36">
        <f t="shared" ref="N163:N164" si="112">ROUND(IF(G163&lt;1.08*H163,G163,1.08*H163),2)</f>
        <v>1520599.82</v>
      </c>
      <c r="O163" s="37">
        <f t="shared" ref="O163:O164" si="113">ROUND(IF(1.05*G163&lt;1.13*H163,1.05*G163,1.13*H163),2)</f>
        <v>1590997.96</v>
      </c>
      <c r="P163" s="59">
        <f>IFERROR(VLOOKUP(B163,#REF!,2,FALSE),0)</f>
        <v>0</v>
      </c>
      <c r="Q163" s="60">
        <f>IFERROR(VLOOKUP(B163,#REF!,2,FALSE),0)</f>
        <v>0</v>
      </c>
      <c r="R163" s="53">
        <f t="shared" si="88"/>
        <v>0</v>
      </c>
      <c r="S163" s="67">
        <f t="shared" si="93"/>
        <v>0</v>
      </c>
      <c r="T163" s="65">
        <f t="shared" si="89"/>
        <v>0</v>
      </c>
      <c r="U163" s="64">
        <f t="shared" si="90"/>
        <v>0</v>
      </c>
      <c r="V163" s="21" t="e">
        <f>VLOOKUP(B163,Hoja1!$B$5:$H$749,21,FALSE)</f>
        <v>#REF!</v>
      </c>
      <c r="W163" s="63" t="e">
        <f t="shared" si="91"/>
        <v>#REF!</v>
      </c>
    </row>
    <row r="164" spans="1:23" x14ac:dyDescent="0.3">
      <c r="A164" s="4">
        <v>160</v>
      </c>
      <c r="B164" s="5" t="s">
        <v>348</v>
      </c>
      <c r="C164" s="5" t="s">
        <v>223</v>
      </c>
      <c r="D164" s="5" t="s">
        <v>341</v>
      </c>
      <c r="E164" s="5" t="s">
        <v>349</v>
      </c>
      <c r="F164" s="6" t="s">
        <v>12</v>
      </c>
      <c r="G164" s="15">
        <v>976245.87</v>
      </c>
      <c r="H164" s="15">
        <v>888965.01</v>
      </c>
      <c r="I164" s="23">
        <f t="shared" si="92"/>
        <v>-8.9399999999999993E-2</v>
      </c>
      <c r="J164" s="22" t="s">
        <v>1547</v>
      </c>
      <c r="K164" s="31" t="str">
        <f t="shared" si="109"/>
        <v>Subgrupo 1.2</v>
      </c>
      <c r="L164" s="28" t="s">
        <v>1556</v>
      </c>
      <c r="M164" s="28" t="s">
        <v>1557</v>
      </c>
      <c r="N164" s="36">
        <f t="shared" si="112"/>
        <v>960082.21</v>
      </c>
      <c r="O164" s="37">
        <f t="shared" si="113"/>
        <v>1004530.46</v>
      </c>
      <c r="P164" s="59">
        <f>IFERROR(VLOOKUP(B164,#REF!,2,FALSE),0)</f>
        <v>0</v>
      </c>
      <c r="Q164" s="60">
        <f>IFERROR(VLOOKUP(B164,#REF!,2,FALSE),0)</f>
        <v>0</v>
      </c>
      <c r="R164" s="53">
        <f t="shared" si="88"/>
        <v>0</v>
      </c>
      <c r="S164" s="67">
        <f t="shared" si="93"/>
        <v>0</v>
      </c>
      <c r="T164" s="65">
        <f t="shared" si="89"/>
        <v>0</v>
      </c>
      <c r="U164" s="64">
        <f t="shared" si="90"/>
        <v>0</v>
      </c>
      <c r="V164" s="21" t="e">
        <f>VLOOKUP(B164,Hoja1!$B$5:$H$749,21,FALSE)</f>
        <v>#REF!</v>
      </c>
      <c r="W164" s="63" t="e">
        <f t="shared" si="91"/>
        <v>#REF!</v>
      </c>
    </row>
    <row r="165" spans="1:23" x14ac:dyDescent="0.3">
      <c r="A165" s="4">
        <v>161</v>
      </c>
      <c r="B165" s="5" t="s">
        <v>350</v>
      </c>
      <c r="C165" s="5" t="s">
        <v>223</v>
      </c>
      <c r="D165" s="5" t="s">
        <v>341</v>
      </c>
      <c r="E165" s="5" t="s">
        <v>351</v>
      </c>
      <c r="F165" s="6" t="s">
        <v>12</v>
      </c>
      <c r="G165" s="15">
        <v>304375.06</v>
      </c>
      <c r="H165" s="15">
        <v>308427.14999999997</v>
      </c>
      <c r="I165" s="23">
        <f t="shared" si="92"/>
        <v>1.3299999999999999E-2</v>
      </c>
      <c r="J165" s="22" t="s">
        <v>1548</v>
      </c>
      <c r="K165" s="31" t="str">
        <f t="shared" si="109"/>
        <v xml:space="preserve">Grupo 2 </v>
      </c>
      <c r="L165" s="24">
        <f t="shared" si="110"/>
        <v>0.10800000000000001</v>
      </c>
      <c r="M165" s="24">
        <f t="shared" si="111"/>
        <v>0.16</v>
      </c>
      <c r="N165" s="34">
        <f>ROUND(H165*(1+L165),2)</f>
        <v>341737.28</v>
      </c>
      <c r="O165" s="35">
        <f>ROUND(H165*(1+M165),2)</f>
        <v>357775.49</v>
      </c>
      <c r="P165" s="59">
        <f>IFERROR(VLOOKUP(B165,#REF!,2,FALSE),0)</f>
        <v>0</v>
      </c>
      <c r="Q165" s="60">
        <f>IFERROR(VLOOKUP(B165,#REF!,2,FALSE),0)</f>
        <v>0</v>
      </c>
      <c r="R165" s="53">
        <f t="shared" si="88"/>
        <v>0</v>
      </c>
      <c r="S165" s="67">
        <f t="shared" si="93"/>
        <v>0</v>
      </c>
      <c r="T165" s="65">
        <f t="shared" si="89"/>
        <v>0</v>
      </c>
      <c r="U165" s="64">
        <f t="shared" si="90"/>
        <v>0</v>
      </c>
      <c r="V165" s="21" t="e">
        <f>VLOOKUP(B165,Hoja1!$B$5:$H$749,21,FALSE)</f>
        <v>#REF!</v>
      </c>
      <c r="W165" s="63" t="e">
        <f t="shared" si="91"/>
        <v>#REF!</v>
      </c>
    </row>
    <row r="166" spans="1:23" x14ac:dyDescent="0.3">
      <c r="A166" s="4">
        <v>162</v>
      </c>
      <c r="B166" s="5" t="s">
        <v>352</v>
      </c>
      <c r="C166" s="5" t="s">
        <v>223</v>
      </c>
      <c r="D166" s="5" t="s">
        <v>353</v>
      </c>
      <c r="E166" s="5" t="s">
        <v>354</v>
      </c>
      <c r="F166" s="6" t="s">
        <v>30</v>
      </c>
      <c r="G166" s="15">
        <v>42222.939999999995</v>
      </c>
      <c r="H166" s="15">
        <v>14846.49</v>
      </c>
      <c r="I166" s="23">
        <f t="shared" si="92"/>
        <v>-0.64839999999999998</v>
      </c>
      <c r="J166" s="22" t="s">
        <v>1543</v>
      </c>
      <c r="K166" s="30" t="str">
        <f t="shared" si="96"/>
        <v>X &lt; -40%B</v>
      </c>
      <c r="L166" s="24" t="e">
        <f>VLOOKUP(K166,#REF!,2,FALSE)</f>
        <v>#REF!</v>
      </c>
      <c r="M166" s="24" t="e">
        <f>VLOOKUP(K166,#REF!,3,FALSE)</f>
        <v>#REF!</v>
      </c>
      <c r="N166" s="34" t="e">
        <f>ROUND(H166*(1+L166),2)</f>
        <v>#REF!</v>
      </c>
      <c r="O166" s="35" t="e">
        <f>ROUND(H166*(1+M166),2)</f>
        <v>#REF!</v>
      </c>
      <c r="P166" s="57">
        <f>IFERROR(VLOOKUP(B166,#REF!,2,FALSE),0)</f>
        <v>0</v>
      </c>
      <c r="Q166" s="58">
        <f>IFERROR(VLOOKUP(B166,#REF!,2,FALSE),0)</f>
        <v>0</v>
      </c>
      <c r="R166" s="54">
        <f t="shared" si="88"/>
        <v>0</v>
      </c>
      <c r="S166" s="67" t="e">
        <f t="shared" si="93"/>
        <v>#REF!</v>
      </c>
      <c r="T166" s="65" t="e">
        <f t="shared" si="89"/>
        <v>#REF!</v>
      </c>
      <c r="U166" s="64" t="e">
        <f t="shared" si="90"/>
        <v>#REF!</v>
      </c>
      <c r="V166" s="21" t="e">
        <f>VLOOKUP(B166,Hoja1!$B$5:$H$749,21,FALSE)</f>
        <v>#REF!</v>
      </c>
      <c r="W166" s="63" t="e">
        <f t="shared" si="91"/>
        <v>#REF!</v>
      </c>
    </row>
    <row r="167" spans="1:23" x14ac:dyDescent="0.3">
      <c r="A167" s="4">
        <v>163</v>
      </c>
      <c r="B167" s="5" t="s">
        <v>355</v>
      </c>
      <c r="C167" s="5" t="s">
        <v>223</v>
      </c>
      <c r="D167" s="5" t="s">
        <v>353</v>
      </c>
      <c r="E167" s="5" t="s">
        <v>356</v>
      </c>
      <c r="F167" s="6" t="s">
        <v>12</v>
      </c>
      <c r="G167" s="15">
        <v>2825</v>
      </c>
      <c r="H167" s="15">
        <v>20677</v>
      </c>
      <c r="I167" s="23">
        <f t="shared" si="92"/>
        <v>6.3193000000000001</v>
      </c>
      <c r="J167" s="22" t="s">
        <v>1550</v>
      </c>
      <c r="K167" s="31" t="str">
        <f t="shared" ref="K167" si="114">IF(AND(H167&gt;0,(0.5*G167)&gt;H167),"Subgrupo 1.1",IF(AND((0.5*G167)&lt;H167,G167&gt;H167),"Subgrupo 1.2","Grupo 2 "))</f>
        <v xml:space="preserve">Grupo 2 </v>
      </c>
      <c r="L167" s="24">
        <f>IF(H167&gt;=G167,10.8%," ")</f>
        <v>0.10800000000000001</v>
      </c>
      <c r="M167" s="24">
        <f>IF(H167&gt;=G167,16%," ")</f>
        <v>0.16</v>
      </c>
      <c r="N167" s="34">
        <f>ROUND(H167*(1+L167),2)</f>
        <v>22910.12</v>
      </c>
      <c r="O167" s="35">
        <f>ROUND(H167*(1+M167),2)</f>
        <v>23985.32</v>
      </c>
      <c r="P167" s="59">
        <f>IFERROR(VLOOKUP(B167,#REF!,2,FALSE),0)</f>
        <v>0</v>
      </c>
      <c r="Q167" s="60">
        <f>IFERROR(VLOOKUP(B167,#REF!,2,FALSE),0)</f>
        <v>0</v>
      </c>
      <c r="R167" s="53">
        <f t="shared" si="88"/>
        <v>0</v>
      </c>
      <c r="S167" s="67">
        <f t="shared" si="93"/>
        <v>0</v>
      </c>
      <c r="T167" s="65">
        <f t="shared" si="89"/>
        <v>0</v>
      </c>
      <c r="U167" s="64">
        <f t="shared" si="90"/>
        <v>0</v>
      </c>
      <c r="V167" s="21" t="e">
        <f>VLOOKUP(B167,Hoja1!$B$5:$H$749,21,FALSE)</f>
        <v>#REF!</v>
      </c>
      <c r="W167" s="63" t="e">
        <f t="shared" si="91"/>
        <v>#REF!</v>
      </c>
    </row>
    <row r="168" spans="1:23" x14ac:dyDescent="0.3">
      <c r="A168" s="4">
        <v>164</v>
      </c>
      <c r="B168" s="5" t="s">
        <v>357</v>
      </c>
      <c r="C168" s="5" t="s">
        <v>223</v>
      </c>
      <c r="D168" s="5" t="s">
        <v>353</v>
      </c>
      <c r="E168" s="5" t="s">
        <v>358</v>
      </c>
      <c r="F168" s="6" t="s">
        <v>12</v>
      </c>
      <c r="G168" s="15">
        <v>0</v>
      </c>
      <c r="H168" s="15">
        <v>0</v>
      </c>
      <c r="I168" s="23">
        <f t="shared" si="92"/>
        <v>0</v>
      </c>
      <c r="J168" s="22" t="s">
        <v>1548</v>
      </c>
      <c r="K168" s="31" t="s">
        <v>1559</v>
      </c>
      <c r="L168" s="22" t="str">
        <f>IFERROR(VLOOKUP(B168,#REF!,5,FALSE)," ")</f>
        <v xml:space="preserve"> </v>
      </c>
      <c r="M168" s="22" t="str">
        <f>IFERROR(VLOOKUP(B168,#REF!,6,FALSE)," ")</f>
        <v xml:space="preserve"> </v>
      </c>
      <c r="N168" s="34" t="str">
        <f>+L168</f>
        <v xml:space="preserve"> </v>
      </c>
      <c r="O168" s="35" t="str">
        <f>+M168</f>
        <v xml:space="preserve"> </v>
      </c>
      <c r="P168" s="59">
        <f>IFERROR(VLOOKUP(B168,#REF!,2,FALSE),0)</f>
        <v>0</v>
      </c>
      <c r="Q168" s="60">
        <f>IFERROR(VLOOKUP(B168,#REF!,2,FALSE),0)</f>
        <v>0</v>
      </c>
      <c r="R168" s="53">
        <f t="shared" si="88"/>
        <v>0</v>
      </c>
      <c r="S168" s="67">
        <f t="shared" si="93"/>
        <v>0</v>
      </c>
      <c r="T168" s="65">
        <f t="shared" si="89"/>
        <v>0</v>
      </c>
      <c r="U168" s="64">
        <f t="shared" si="90"/>
        <v>0</v>
      </c>
      <c r="V168" s="21" t="e">
        <f>VLOOKUP(B168,Hoja1!$B$5:$H$749,21,FALSE)</f>
        <v>#REF!</v>
      </c>
      <c r="W168" s="63" t="e">
        <f t="shared" si="91"/>
        <v>#REF!</v>
      </c>
    </row>
    <row r="169" spans="1:23" x14ac:dyDescent="0.3">
      <c r="A169" s="4">
        <v>165</v>
      </c>
      <c r="B169" s="5" t="s">
        <v>359</v>
      </c>
      <c r="C169" s="5" t="s">
        <v>360</v>
      </c>
      <c r="D169" s="5" t="s">
        <v>361</v>
      </c>
      <c r="E169" s="5" t="s">
        <v>360</v>
      </c>
      <c r="F169" s="6" t="s">
        <v>9</v>
      </c>
      <c r="G169" s="15">
        <v>6887550.6600000001</v>
      </c>
      <c r="H169" s="15">
        <v>5476821.3000000007</v>
      </c>
      <c r="I169" s="23">
        <f t="shared" si="92"/>
        <v>-0.20480000000000001</v>
      </c>
      <c r="J169" s="22" t="s">
        <v>1545</v>
      </c>
      <c r="K169" s="30" t="str">
        <f t="shared" si="96"/>
        <v>-30%≤ X &lt; -20%A</v>
      </c>
      <c r="L169" s="24" t="e">
        <f>VLOOKUP(K169,#REF!,2,FALSE)</f>
        <v>#REF!</v>
      </c>
      <c r="M169" s="24" t="e">
        <f>VLOOKUP(K169,#REF!,3,FALSE)</f>
        <v>#REF!</v>
      </c>
      <c r="N169" s="34" t="e">
        <f t="shared" ref="N169:N175" si="115">ROUND(H169*(1+L169),2)</f>
        <v>#REF!</v>
      </c>
      <c r="O169" s="35" t="e">
        <f t="shared" ref="O169:O175" si="116">ROUND(H169*(1+M169),2)</f>
        <v>#REF!</v>
      </c>
      <c r="P169" s="57">
        <f>IFERROR(VLOOKUP(B169,#REF!,2,FALSE),0)</f>
        <v>0</v>
      </c>
      <c r="Q169" s="58">
        <f>IFERROR(VLOOKUP(B169,#REF!,2,FALSE),0)</f>
        <v>0</v>
      </c>
      <c r="R169" s="54">
        <f t="shared" si="88"/>
        <v>0</v>
      </c>
      <c r="S169" s="67" t="e">
        <f t="shared" si="93"/>
        <v>#REF!</v>
      </c>
      <c r="T169" s="65" t="e">
        <f t="shared" si="89"/>
        <v>#REF!</v>
      </c>
      <c r="U169" s="64" t="e">
        <f t="shared" si="90"/>
        <v>#REF!</v>
      </c>
      <c r="V169" s="21" t="e">
        <f>VLOOKUP(B169,Hoja1!$B$5:$H$749,21,FALSE)</f>
        <v>#REF!</v>
      </c>
      <c r="W169" s="63" t="e">
        <f t="shared" si="91"/>
        <v>#REF!</v>
      </c>
    </row>
    <row r="170" spans="1:23" x14ac:dyDescent="0.3">
      <c r="A170" s="4">
        <v>166</v>
      </c>
      <c r="B170" s="5" t="s">
        <v>362</v>
      </c>
      <c r="C170" s="5" t="s">
        <v>360</v>
      </c>
      <c r="D170" s="5" t="s">
        <v>361</v>
      </c>
      <c r="E170" s="5" t="s">
        <v>363</v>
      </c>
      <c r="F170" s="6" t="s">
        <v>60</v>
      </c>
      <c r="G170" s="15">
        <v>796924.77</v>
      </c>
      <c r="H170" s="15">
        <v>516966.85000000003</v>
      </c>
      <c r="I170" s="23">
        <f t="shared" si="92"/>
        <v>-0.3513</v>
      </c>
      <c r="J170" s="22" t="s">
        <v>1544</v>
      </c>
      <c r="K170" s="30" t="str">
        <f t="shared" si="96"/>
        <v>-40%≤ X &lt; -30%D</v>
      </c>
      <c r="L170" s="24" t="e">
        <f>VLOOKUP(K170,#REF!,2,FALSE)</f>
        <v>#REF!</v>
      </c>
      <c r="M170" s="24" t="e">
        <f>VLOOKUP(K170,#REF!,3,FALSE)</f>
        <v>#REF!</v>
      </c>
      <c r="N170" s="34" t="e">
        <f t="shared" si="115"/>
        <v>#REF!</v>
      </c>
      <c r="O170" s="35" t="e">
        <f t="shared" si="116"/>
        <v>#REF!</v>
      </c>
      <c r="P170" s="57">
        <f>IFERROR(VLOOKUP(B170,#REF!,2,FALSE),0)</f>
        <v>0</v>
      </c>
      <c r="Q170" s="58">
        <f>IFERROR(VLOOKUP(B170,#REF!,2,FALSE),0)</f>
        <v>0</v>
      </c>
      <c r="R170" s="54">
        <f t="shared" si="88"/>
        <v>0</v>
      </c>
      <c r="S170" s="67" t="e">
        <f t="shared" si="93"/>
        <v>#REF!</v>
      </c>
      <c r="T170" s="65" t="e">
        <f t="shared" si="89"/>
        <v>#REF!</v>
      </c>
      <c r="U170" s="64" t="e">
        <f t="shared" si="90"/>
        <v>#REF!</v>
      </c>
      <c r="V170" s="21" t="e">
        <f>VLOOKUP(B170,Hoja1!$B$5:$H$749,21,FALSE)</f>
        <v>#REF!</v>
      </c>
      <c r="W170" s="63" t="e">
        <f t="shared" si="91"/>
        <v>#REF!</v>
      </c>
    </row>
    <row r="171" spans="1:23" x14ac:dyDescent="0.3">
      <c r="A171" s="4">
        <v>167</v>
      </c>
      <c r="B171" s="5" t="s">
        <v>364</v>
      </c>
      <c r="C171" s="5" t="s">
        <v>360</v>
      </c>
      <c r="D171" s="5" t="s">
        <v>361</v>
      </c>
      <c r="E171" s="5" t="s">
        <v>365</v>
      </c>
      <c r="F171" s="6" t="s">
        <v>60</v>
      </c>
      <c r="G171" s="15">
        <v>1794540.4000000001</v>
      </c>
      <c r="H171" s="15">
        <v>1258510.53</v>
      </c>
      <c r="I171" s="23">
        <f t="shared" si="92"/>
        <v>-0.29870000000000002</v>
      </c>
      <c r="J171" s="22" t="s">
        <v>1545</v>
      </c>
      <c r="K171" s="30" t="str">
        <f t="shared" si="96"/>
        <v>-30%≤ X &lt; -20%D</v>
      </c>
      <c r="L171" s="24" t="e">
        <f>VLOOKUP(K171,#REF!,2,FALSE)</f>
        <v>#REF!</v>
      </c>
      <c r="M171" s="24" t="e">
        <f>VLOOKUP(K171,#REF!,3,FALSE)</f>
        <v>#REF!</v>
      </c>
      <c r="N171" s="34" t="e">
        <f t="shared" si="115"/>
        <v>#REF!</v>
      </c>
      <c r="O171" s="35" t="e">
        <f t="shared" si="116"/>
        <v>#REF!</v>
      </c>
      <c r="P171" s="57">
        <f>IFERROR(VLOOKUP(B171,#REF!,2,FALSE),0)</f>
        <v>0</v>
      </c>
      <c r="Q171" s="58">
        <f>IFERROR(VLOOKUP(B171,#REF!,2,FALSE),0)</f>
        <v>0</v>
      </c>
      <c r="R171" s="54">
        <f t="shared" si="88"/>
        <v>0</v>
      </c>
      <c r="S171" s="67" t="e">
        <f t="shared" si="93"/>
        <v>#REF!</v>
      </c>
      <c r="T171" s="65" t="e">
        <f t="shared" si="89"/>
        <v>#REF!</v>
      </c>
      <c r="U171" s="64" t="e">
        <f t="shared" si="90"/>
        <v>#REF!</v>
      </c>
      <c r="V171" s="21" t="e">
        <f>VLOOKUP(B171,Hoja1!$B$5:$H$749,21,FALSE)</f>
        <v>#REF!</v>
      </c>
      <c r="W171" s="63" t="e">
        <f t="shared" si="91"/>
        <v>#REF!</v>
      </c>
    </row>
    <row r="172" spans="1:23" x14ac:dyDescent="0.3">
      <c r="A172" s="4">
        <v>168</v>
      </c>
      <c r="B172" s="5" t="s">
        <v>366</v>
      </c>
      <c r="C172" s="5" t="s">
        <v>360</v>
      </c>
      <c r="D172" s="5" t="s">
        <v>361</v>
      </c>
      <c r="E172" s="5" t="s">
        <v>367</v>
      </c>
      <c r="F172" s="6" t="s">
        <v>60</v>
      </c>
      <c r="G172" s="15">
        <v>544215.57000000007</v>
      </c>
      <c r="H172" s="15">
        <v>308892.06999999995</v>
      </c>
      <c r="I172" s="23">
        <f t="shared" si="92"/>
        <v>-0.43240000000000001</v>
      </c>
      <c r="J172" s="22" t="s">
        <v>1543</v>
      </c>
      <c r="K172" s="30" t="str">
        <f t="shared" si="96"/>
        <v>X &lt; -40%D</v>
      </c>
      <c r="L172" s="24" t="e">
        <f>VLOOKUP(K172,#REF!,2,FALSE)</f>
        <v>#REF!</v>
      </c>
      <c r="M172" s="24" t="e">
        <f>VLOOKUP(K172,#REF!,3,FALSE)</f>
        <v>#REF!</v>
      </c>
      <c r="N172" s="34" t="e">
        <f t="shared" si="115"/>
        <v>#REF!</v>
      </c>
      <c r="O172" s="35" t="e">
        <f t="shared" si="116"/>
        <v>#REF!</v>
      </c>
      <c r="P172" s="57">
        <f>IFERROR(VLOOKUP(B172,#REF!,2,FALSE),0)</f>
        <v>0</v>
      </c>
      <c r="Q172" s="58">
        <f>IFERROR(VLOOKUP(B172,#REF!,2,FALSE),0)</f>
        <v>0</v>
      </c>
      <c r="R172" s="54">
        <f t="shared" si="88"/>
        <v>0</v>
      </c>
      <c r="S172" s="67" t="e">
        <f t="shared" si="93"/>
        <v>#REF!</v>
      </c>
      <c r="T172" s="65" t="e">
        <f t="shared" si="89"/>
        <v>#REF!</v>
      </c>
      <c r="U172" s="64" t="e">
        <f t="shared" si="90"/>
        <v>#REF!</v>
      </c>
      <c r="V172" s="21" t="e">
        <f>VLOOKUP(B172,Hoja1!$B$5:$H$749,21,FALSE)</f>
        <v>#REF!</v>
      </c>
      <c r="W172" s="63" t="e">
        <f t="shared" si="91"/>
        <v>#REF!</v>
      </c>
    </row>
    <row r="173" spans="1:23" x14ac:dyDescent="0.3">
      <c r="A173" s="4">
        <v>169</v>
      </c>
      <c r="B173" s="5" t="s">
        <v>368</v>
      </c>
      <c r="C173" s="5" t="s">
        <v>360</v>
      </c>
      <c r="D173" s="5" t="s">
        <v>361</v>
      </c>
      <c r="E173" s="5" t="s">
        <v>369</v>
      </c>
      <c r="F173" s="6" t="s">
        <v>60</v>
      </c>
      <c r="G173" s="15">
        <v>1132272.32</v>
      </c>
      <c r="H173" s="15">
        <v>726870.61</v>
      </c>
      <c r="I173" s="23">
        <f t="shared" si="92"/>
        <v>-0.35799999999999998</v>
      </c>
      <c r="J173" s="22" t="s">
        <v>1544</v>
      </c>
      <c r="K173" s="30" t="str">
        <f t="shared" si="96"/>
        <v>-40%≤ X &lt; -30%D</v>
      </c>
      <c r="L173" s="24" t="e">
        <f>VLOOKUP(K173,#REF!,2,FALSE)</f>
        <v>#REF!</v>
      </c>
      <c r="M173" s="24" t="e">
        <f>VLOOKUP(K173,#REF!,3,FALSE)</f>
        <v>#REF!</v>
      </c>
      <c r="N173" s="34" t="e">
        <f t="shared" si="115"/>
        <v>#REF!</v>
      </c>
      <c r="O173" s="35" t="e">
        <f t="shared" si="116"/>
        <v>#REF!</v>
      </c>
      <c r="P173" s="57">
        <f>IFERROR(VLOOKUP(B173,#REF!,2,FALSE),0)</f>
        <v>0</v>
      </c>
      <c r="Q173" s="58">
        <f>IFERROR(VLOOKUP(B173,#REF!,2,FALSE),0)</f>
        <v>0</v>
      </c>
      <c r="R173" s="54">
        <f t="shared" si="88"/>
        <v>0</v>
      </c>
      <c r="S173" s="67" t="e">
        <f t="shared" si="93"/>
        <v>#REF!</v>
      </c>
      <c r="T173" s="65" t="e">
        <f t="shared" si="89"/>
        <v>#REF!</v>
      </c>
      <c r="U173" s="64" t="e">
        <f t="shared" si="90"/>
        <v>#REF!</v>
      </c>
      <c r="V173" s="21" t="e">
        <f>VLOOKUP(B173,Hoja1!$B$5:$H$749,21,FALSE)</f>
        <v>#REF!</v>
      </c>
      <c r="W173" s="63" t="e">
        <f t="shared" si="91"/>
        <v>#REF!</v>
      </c>
    </row>
    <row r="174" spans="1:23" x14ac:dyDescent="0.3">
      <c r="A174" s="4">
        <v>170</v>
      </c>
      <c r="B174" s="5" t="s">
        <v>370</v>
      </c>
      <c r="C174" s="5" t="s">
        <v>360</v>
      </c>
      <c r="D174" s="5" t="s">
        <v>371</v>
      </c>
      <c r="E174" s="5" t="s">
        <v>371</v>
      </c>
      <c r="F174" s="6" t="s">
        <v>30</v>
      </c>
      <c r="G174" s="15">
        <v>45177.999999999993</v>
      </c>
      <c r="H174" s="15">
        <v>53320.799999999996</v>
      </c>
      <c r="I174" s="23">
        <f t="shared" si="92"/>
        <v>0.1802</v>
      </c>
      <c r="J174" s="22" t="s">
        <v>1549</v>
      </c>
      <c r="K174" s="30" t="str">
        <f t="shared" si="96"/>
        <v>10%≤ X &lt; 20%B</v>
      </c>
      <c r="L174" s="24" t="e">
        <f>VLOOKUP(K174,#REF!,2,FALSE)</f>
        <v>#REF!</v>
      </c>
      <c r="M174" s="24" t="e">
        <f>VLOOKUP(K174,#REF!,3,FALSE)</f>
        <v>#REF!</v>
      </c>
      <c r="N174" s="34" t="e">
        <f t="shared" si="115"/>
        <v>#REF!</v>
      </c>
      <c r="O174" s="35" t="e">
        <f t="shared" si="116"/>
        <v>#REF!</v>
      </c>
      <c r="P174" s="57">
        <f>IFERROR(VLOOKUP(B174,#REF!,2,FALSE),0)</f>
        <v>0</v>
      </c>
      <c r="Q174" s="58">
        <f>IFERROR(VLOOKUP(B174,#REF!,2,FALSE),0)</f>
        <v>0</v>
      </c>
      <c r="R174" s="54">
        <f t="shared" si="88"/>
        <v>0</v>
      </c>
      <c r="S174" s="67" t="e">
        <f t="shared" si="93"/>
        <v>#REF!</v>
      </c>
      <c r="T174" s="65" t="e">
        <f t="shared" si="89"/>
        <v>#REF!</v>
      </c>
      <c r="U174" s="64" t="e">
        <f t="shared" si="90"/>
        <v>#REF!</v>
      </c>
      <c r="V174" s="21" t="e">
        <f>VLOOKUP(B174,Hoja1!$B$5:$H$749,21,FALSE)</f>
        <v>#REF!</v>
      </c>
      <c r="W174" s="63" t="e">
        <f t="shared" si="91"/>
        <v>#REF!</v>
      </c>
    </row>
    <row r="175" spans="1:23" x14ac:dyDescent="0.3">
      <c r="A175" s="4">
        <v>171</v>
      </c>
      <c r="B175" s="5" t="s">
        <v>372</v>
      </c>
      <c r="C175" s="5" t="s">
        <v>360</v>
      </c>
      <c r="D175" s="5" t="s">
        <v>373</v>
      </c>
      <c r="E175" s="5" t="s">
        <v>374</v>
      </c>
      <c r="F175" s="6" t="s">
        <v>30</v>
      </c>
      <c r="G175" s="15">
        <v>45827.929999999993</v>
      </c>
      <c r="H175" s="15">
        <v>12081.719999999998</v>
      </c>
      <c r="I175" s="23">
        <f t="shared" si="92"/>
        <v>-0.73640000000000005</v>
      </c>
      <c r="J175" s="22" t="s">
        <v>1543</v>
      </c>
      <c r="K175" s="30" t="str">
        <f t="shared" si="96"/>
        <v>X &lt; -40%B</v>
      </c>
      <c r="L175" s="24" t="e">
        <f>VLOOKUP(K175,#REF!,2,FALSE)</f>
        <v>#REF!</v>
      </c>
      <c r="M175" s="24" t="e">
        <f>VLOOKUP(K175,#REF!,3,FALSE)</f>
        <v>#REF!</v>
      </c>
      <c r="N175" s="34" t="e">
        <f t="shared" si="115"/>
        <v>#REF!</v>
      </c>
      <c r="O175" s="35" t="e">
        <f t="shared" si="116"/>
        <v>#REF!</v>
      </c>
      <c r="P175" s="57">
        <f>IFERROR(VLOOKUP(B175,#REF!,2,FALSE),0)</f>
        <v>0</v>
      </c>
      <c r="Q175" s="58">
        <f>IFERROR(VLOOKUP(B175,#REF!,2,FALSE),0)</f>
        <v>0</v>
      </c>
      <c r="R175" s="54">
        <f t="shared" si="88"/>
        <v>0</v>
      </c>
      <c r="S175" s="67" t="e">
        <f t="shared" si="93"/>
        <v>#REF!</v>
      </c>
      <c r="T175" s="65" t="e">
        <f t="shared" si="89"/>
        <v>#REF!</v>
      </c>
      <c r="U175" s="64" t="e">
        <f t="shared" si="90"/>
        <v>#REF!</v>
      </c>
      <c r="V175" s="21" t="e">
        <f>VLOOKUP(B175,Hoja1!$B$5:$H$749,21,FALSE)</f>
        <v>#REF!</v>
      </c>
      <c r="W175" s="63" t="e">
        <f t="shared" si="91"/>
        <v>#REF!</v>
      </c>
    </row>
    <row r="176" spans="1:23" x14ac:dyDescent="0.3">
      <c r="A176" s="4">
        <v>172</v>
      </c>
      <c r="B176" s="5" t="s">
        <v>375</v>
      </c>
      <c r="C176" s="5" t="s">
        <v>360</v>
      </c>
      <c r="D176" s="5" t="s">
        <v>373</v>
      </c>
      <c r="E176" s="5" t="s">
        <v>376</v>
      </c>
      <c r="F176" s="6" t="s">
        <v>12</v>
      </c>
      <c r="G176" s="15">
        <v>2409.1999999999998</v>
      </c>
      <c r="H176" s="15">
        <v>0</v>
      </c>
      <c r="I176" s="23">
        <f t="shared" si="92"/>
        <v>-1</v>
      </c>
      <c r="J176" s="22" t="s">
        <v>1543</v>
      </c>
      <c r="K176" s="31" t="s">
        <v>1559</v>
      </c>
      <c r="L176" s="22" t="str">
        <f>IFERROR(VLOOKUP(B176,#REF!,5,FALSE)," ")</f>
        <v xml:space="preserve"> </v>
      </c>
      <c r="M176" s="22" t="str">
        <f>IFERROR(VLOOKUP(B176,#REF!,6,FALSE)," ")</f>
        <v xml:space="preserve"> </v>
      </c>
      <c r="N176" s="34" t="str">
        <f>+L176</f>
        <v xml:space="preserve"> </v>
      </c>
      <c r="O176" s="35" t="str">
        <f>+M176</f>
        <v xml:space="preserve"> </v>
      </c>
      <c r="P176" s="59">
        <f>IFERROR(VLOOKUP(B176,#REF!,2,FALSE),0)</f>
        <v>0</v>
      </c>
      <c r="Q176" s="60">
        <f>IFERROR(VLOOKUP(B176,#REF!,2,FALSE),0)</f>
        <v>0</v>
      </c>
      <c r="R176" s="53">
        <f t="shared" si="88"/>
        <v>0</v>
      </c>
      <c r="S176" s="67">
        <f t="shared" si="93"/>
        <v>0</v>
      </c>
      <c r="T176" s="65">
        <f t="shared" si="89"/>
        <v>0</v>
      </c>
      <c r="U176" s="64">
        <f t="shared" si="90"/>
        <v>0</v>
      </c>
      <c r="V176" s="21" t="e">
        <f>VLOOKUP(B176,Hoja1!$B$5:$H$749,21,FALSE)</f>
        <v>#REF!</v>
      </c>
      <c r="W176" s="63" t="e">
        <f t="shared" si="91"/>
        <v>#REF!</v>
      </c>
    </row>
    <row r="177" spans="1:23" x14ac:dyDescent="0.3">
      <c r="A177" s="4">
        <v>173</v>
      </c>
      <c r="B177" s="5" t="s">
        <v>377</v>
      </c>
      <c r="C177" s="5" t="s">
        <v>360</v>
      </c>
      <c r="D177" s="5" t="s">
        <v>378</v>
      </c>
      <c r="E177" s="5" t="s">
        <v>378</v>
      </c>
      <c r="F177" s="6" t="s">
        <v>9</v>
      </c>
      <c r="G177" s="15">
        <v>926960.48999999987</v>
      </c>
      <c r="H177" s="15">
        <v>557541.56000000006</v>
      </c>
      <c r="I177" s="23">
        <f t="shared" si="92"/>
        <v>-0.39850000000000002</v>
      </c>
      <c r="J177" s="22" t="s">
        <v>1544</v>
      </c>
      <c r="K177" s="30" t="str">
        <f t="shared" si="96"/>
        <v>-40%≤ X &lt; -30%A</v>
      </c>
      <c r="L177" s="24" t="e">
        <f>VLOOKUP(K177,#REF!,2,FALSE)</f>
        <v>#REF!</v>
      </c>
      <c r="M177" s="24" t="e">
        <f>VLOOKUP(K177,#REF!,3,FALSE)</f>
        <v>#REF!</v>
      </c>
      <c r="N177" s="34" t="e">
        <f t="shared" ref="N177:N178" si="117">ROUND(H177*(1+L177),2)</f>
        <v>#REF!</v>
      </c>
      <c r="O177" s="35" t="e">
        <f t="shared" ref="O177:O178" si="118">ROUND(H177*(1+M177),2)</f>
        <v>#REF!</v>
      </c>
      <c r="P177" s="57">
        <f>IFERROR(VLOOKUP(B177,#REF!,2,FALSE),0)</f>
        <v>0</v>
      </c>
      <c r="Q177" s="58">
        <f>IFERROR(VLOOKUP(B177,#REF!,2,FALSE),0)</f>
        <v>0</v>
      </c>
      <c r="R177" s="54">
        <f t="shared" si="88"/>
        <v>0</v>
      </c>
      <c r="S177" s="67" t="e">
        <f t="shared" si="93"/>
        <v>#REF!</v>
      </c>
      <c r="T177" s="65" t="e">
        <f t="shared" si="89"/>
        <v>#REF!</v>
      </c>
      <c r="U177" s="64" t="e">
        <f t="shared" si="90"/>
        <v>#REF!</v>
      </c>
      <c r="V177" s="21" t="e">
        <f>VLOOKUP(B177,Hoja1!$B$5:$H$749,21,FALSE)</f>
        <v>#REF!</v>
      </c>
      <c r="W177" s="63" t="e">
        <f t="shared" si="91"/>
        <v>#REF!</v>
      </c>
    </row>
    <row r="178" spans="1:23" x14ac:dyDescent="0.3">
      <c r="A178" s="4">
        <v>174</v>
      </c>
      <c r="B178" s="5" t="s">
        <v>379</v>
      </c>
      <c r="C178" s="5" t="s">
        <v>360</v>
      </c>
      <c r="D178" s="5" t="s">
        <v>380</v>
      </c>
      <c r="E178" s="5" t="s">
        <v>381</v>
      </c>
      <c r="F178" s="6" t="s">
        <v>30</v>
      </c>
      <c r="G178" s="15">
        <v>60178.499999999985</v>
      </c>
      <c r="H178" s="15">
        <v>48698.2</v>
      </c>
      <c r="I178" s="23">
        <f t="shared" si="92"/>
        <v>-0.1908</v>
      </c>
      <c r="J178" s="22" t="s">
        <v>1546</v>
      </c>
      <c r="K178" s="30" t="str">
        <f t="shared" si="96"/>
        <v>-20%≤ X &lt; -10%B</v>
      </c>
      <c r="L178" s="24" t="e">
        <f>VLOOKUP(K178,#REF!,2,FALSE)</f>
        <v>#REF!</v>
      </c>
      <c r="M178" s="24" t="e">
        <f>VLOOKUP(K178,#REF!,3,FALSE)</f>
        <v>#REF!</v>
      </c>
      <c r="N178" s="34" t="e">
        <f t="shared" si="117"/>
        <v>#REF!</v>
      </c>
      <c r="O178" s="35" t="e">
        <f t="shared" si="118"/>
        <v>#REF!</v>
      </c>
      <c r="P178" s="57">
        <f>IFERROR(VLOOKUP(B178,#REF!,2,FALSE),0)</f>
        <v>0</v>
      </c>
      <c r="Q178" s="58">
        <f>IFERROR(VLOOKUP(B178,#REF!,2,FALSE),0)</f>
        <v>0</v>
      </c>
      <c r="R178" s="54">
        <f t="shared" si="88"/>
        <v>0</v>
      </c>
      <c r="S178" s="67" t="e">
        <f t="shared" si="93"/>
        <v>#REF!</v>
      </c>
      <c r="T178" s="65" t="e">
        <f t="shared" si="89"/>
        <v>#REF!</v>
      </c>
      <c r="U178" s="64" t="e">
        <f t="shared" si="90"/>
        <v>#REF!</v>
      </c>
      <c r="V178" s="21" t="e">
        <f>VLOOKUP(B178,Hoja1!$B$5:$H$749,21,FALSE)</f>
        <v>#REF!</v>
      </c>
      <c r="W178" s="63" t="e">
        <f t="shared" si="91"/>
        <v>#REF!</v>
      </c>
    </row>
    <row r="179" spans="1:23" x14ac:dyDescent="0.3">
      <c r="A179" s="4">
        <v>175</v>
      </c>
      <c r="B179" s="5" t="s">
        <v>382</v>
      </c>
      <c r="C179" s="5" t="s">
        <v>360</v>
      </c>
      <c r="D179" s="5" t="s">
        <v>380</v>
      </c>
      <c r="E179" s="5" t="s">
        <v>383</v>
      </c>
      <c r="F179" s="6" t="s">
        <v>12</v>
      </c>
      <c r="G179" s="15">
        <v>65136</v>
      </c>
      <c r="H179" s="15">
        <v>51783</v>
      </c>
      <c r="I179" s="23">
        <f t="shared" si="92"/>
        <v>-0.20499999999999999</v>
      </c>
      <c r="J179" s="22" t="s">
        <v>1545</v>
      </c>
      <c r="K179" s="31" t="str">
        <f t="shared" ref="K179:K180" si="119">IF(AND(H179&gt;0,(0.5*G179)&gt;H179),"Subgrupo 1.1",IF(AND((0.5*G179)&lt;H179,G179&gt;H179),"Subgrupo 1.2","Grupo 2 "))</f>
        <v>Subgrupo 1.2</v>
      </c>
      <c r="L179" s="28" t="s">
        <v>1556</v>
      </c>
      <c r="M179" s="28" t="s">
        <v>1557</v>
      </c>
      <c r="N179" s="36">
        <f>ROUND(IF(G179&lt;1.08*H179,G179,1.08*H179),2)</f>
        <v>55925.64</v>
      </c>
      <c r="O179" s="37">
        <f>ROUND(IF(1.05*G179&lt;1.13*H179,1.05*G179,1.13*H179),2)</f>
        <v>58514.79</v>
      </c>
      <c r="P179" s="59">
        <f>IFERROR(VLOOKUP(B179,#REF!,2,FALSE),0)</f>
        <v>0</v>
      </c>
      <c r="Q179" s="60">
        <f>IFERROR(VLOOKUP(B179,#REF!,2,FALSE),0)</f>
        <v>0</v>
      </c>
      <c r="R179" s="53">
        <f t="shared" si="88"/>
        <v>0</v>
      </c>
      <c r="S179" s="67">
        <f t="shared" si="93"/>
        <v>0</v>
      </c>
      <c r="T179" s="65">
        <f t="shared" si="89"/>
        <v>0</v>
      </c>
      <c r="U179" s="64">
        <f t="shared" si="90"/>
        <v>0</v>
      </c>
      <c r="V179" s="21" t="e">
        <f>VLOOKUP(B179,Hoja1!$B$5:$H$749,21,FALSE)</f>
        <v>#REF!</v>
      </c>
      <c r="W179" s="63" t="e">
        <f t="shared" si="91"/>
        <v>#REF!</v>
      </c>
    </row>
    <row r="180" spans="1:23" x14ac:dyDescent="0.3">
      <c r="A180" s="4">
        <v>176</v>
      </c>
      <c r="B180" s="5" t="s">
        <v>384</v>
      </c>
      <c r="C180" s="5" t="s">
        <v>360</v>
      </c>
      <c r="D180" s="5" t="s">
        <v>380</v>
      </c>
      <c r="E180" s="5" t="s">
        <v>385</v>
      </c>
      <c r="F180" s="6" t="s">
        <v>12</v>
      </c>
      <c r="G180" s="15">
        <v>16810.5</v>
      </c>
      <c r="H180" s="15">
        <v>26369.199999999997</v>
      </c>
      <c r="I180" s="23">
        <f t="shared" si="92"/>
        <v>0.56859999999999999</v>
      </c>
      <c r="J180" s="22" t="s">
        <v>1550</v>
      </c>
      <c r="K180" s="31" t="str">
        <f t="shared" si="119"/>
        <v xml:space="preserve">Grupo 2 </v>
      </c>
      <c r="L180" s="24">
        <f t="shared" ref="L180" si="120">IF(H180&gt;=G180,10.8%," ")</f>
        <v>0.10800000000000001</v>
      </c>
      <c r="M180" s="24">
        <f t="shared" ref="M180" si="121">IF(H180&gt;=G180,16%," ")</f>
        <v>0.16</v>
      </c>
      <c r="N180" s="34">
        <f>ROUND(H180*(1+L180),2)</f>
        <v>29217.07</v>
      </c>
      <c r="O180" s="35">
        <f>ROUND(H180*(1+M180),2)</f>
        <v>30588.27</v>
      </c>
      <c r="P180" s="59">
        <f>IFERROR(VLOOKUP(B180,#REF!,2,FALSE),0)</f>
        <v>0</v>
      </c>
      <c r="Q180" s="60">
        <f>IFERROR(VLOOKUP(B180,#REF!,2,FALSE),0)</f>
        <v>0</v>
      </c>
      <c r="R180" s="53">
        <f t="shared" si="88"/>
        <v>0</v>
      </c>
      <c r="S180" s="67">
        <f t="shared" si="93"/>
        <v>0</v>
      </c>
      <c r="T180" s="65">
        <f t="shared" si="89"/>
        <v>0</v>
      </c>
      <c r="U180" s="64">
        <f t="shared" si="90"/>
        <v>0</v>
      </c>
      <c r="V180" s="21" t="e">
        <f>VLOOKUP(B180,Hoja1!$B$5:$H$749,21,FALSE)</f>
        <v>#REF!</v>
      </c>
      <c r="W180" s="63" t="e">
        <f t="shared" si="91"/>
        <v>#REF!</v>
      </c>
    </row>
    <row r="181" spans="1:23" x14ac:dyDescent="0.3">
      <c r="A181" s="4">
        <v>177</v>
      </c>
      <c r="B181" s="5" t="s">
        <v>386</v>
      </c>
      <c r="C181" s="5" t="s">
        <v>360</v>
      </c>
      <c r="D181" s="5" t="s">
        <v>387</v>
      </c>
      <c r="E181" s="5" t="s">
        <v>388</v>
      </c>
      <c r="F181" s="6" t="s">
        <v>30</v>
      </c>
      <c r="G181" s="15">
        <v>409722.96000000008</v>
      </c>
      <c r="H181" s="15">
        <v>280392.17000000004</v>
      </c>
      <c r="I181" s="23">
        <f t="shared" si="92"/>
        <v>-0.31569999999999998</v>
      </c>
      <c r="J181" s="22" t="s">
        <v>1544</v>
      </c>
      <c r="K181" s="30" t="str">
        <f t="shared" si="96"/>
        <v>-40%≤ X &lt; -30%B</v>
      </c>
      <c r="L181" s="24" t="e">
        <f>VLOOKUP(K181,#REF!,2,FALSE)</f>
        <v>#REF!</v>
      </c>
      <c r="M181" s="24" t="e">
        <f>VLOOKUP(K181,#REF!,3,FALSE)</f>
        <v>#REF!</v>
      </c>
      <c r="N181" s="34" t="e">
        <f>ROUND(H181*(1+L181),2)</f>
        <v>#REF!</v>
      </c>
      <c r="O181" s="35" t="e">
        <f>ROUND(H181*(1+M181),2)</f>
        <v>#REF!</v>
      </c>
      <c r="P181" s="57">
        <f>IFERROR(VLOOKUP(B181,#REF!,2,FALSE),0)</f>
        <v>0</v>
      </c>
      <c r="Q181" s="58">
        <f>IFERROR(VLOOKUP(B181,#REF!,2,FALSE),0)</f>
        <v>0</v>
      </c>
      <c r="R181" s="54">
        <f t="shared" si="88"/>
        <v>0</v>
      </c>
      <c r="S181" s="67" t="e">
        <f t="shared" si="93"/>
        <v>#REF!</v>
      </c>
      <c r="T181" s="65" t="e">
        <f t="shared" si="89"/>
        <v>#REF!</v>
      </c>
      <c r="U181" s="64" t="e">
        <f t="shared" si="90"/>
        <v>#REF!</v>
      </c>
      <c r="V181" s="21" t="e">
        <f>VLOOKUP(B181,Hoja1!$B$5:$H$749,21,FALSE)</f>
        <v>#REF!</v>
      </c>
      <c r="W181" s="63" t="e">
        <f t="shared" si="91"/>
        <v>#REF!</v>
      </c>
    </row>
    <row r="182" spans="1:23" x14ac:dyDescent="0.3">
      <c r="A182" s="4">
        <v>178</v>
      </c>
      <c r="B182" s="5" t="s">
        <v>389</v>
      </c>
      <c r="C182" s="5" t="s">
        <v>360</v>
      </c>
      <c r="D182" s="5" t="s">
        <v>387</v>
      </c>
      <c r="E182" s="5" t="s">
        <v>390</v>
      </c>
      <c r="F182" s="6" t="s">
        <v>12</v>
      </c>
      <c r="G182" s="15">
        <v>17514.099999999999</v>
      </c>
      <c r="H182" s="15">
        <v>2796.66</v>
      </c>
      <c r="I182" s="23">
        <f t="shared" si="92"/>
        <v>-0.84030000000000005</v>
      </c>
      <c r="J182" s="22" t="s">
        <v>1543</v>
      </c>
      <c r="K182" s="31" t="str">
        <f t="shared" ref="K182:K185" si="122">IF(AND(H182&gt;0,(0.5*G182)&gt;H182),"Subgrupo 1.1",IF(AND((0.5*G182)&lt;H182,G182&gt;H182),"Subgrupo 1.2","Grupo 2 "))</f>
        <v>Subgrupo 1.1</v>
      </c>
      <c r="L182" s="28" t="s">
        <v>1555</v>
      </c>
      <c r="M182" s="28" t="s">
        <v>1556</v>
      </c>
      <c r="N182" s="36">
        <f>ROUND(IF(0.75*G182&lt;1.03*H182,0.75*G182,1.03*H182),1)</f>
        <v>2880.6</v>
      </c>
      <c r="O182" s="37">
        <f>ROUND(IF(G182&lt;1.08*H182,G182,1.08*H182),2)</f>
        <v>3020.39</v>
      </c>
      <c r="P182" s="59">
        <f>IFERROR(VLOOKUP(B182,#REF!,2,FALSE),0)</f>
        <v>0</v>
      </c>
      <c r="Q182" s="60">
        <f>IFERROR(VLOOKUP(B182,#REF!,2,FALSE),0)</f>
        <v>0</v>
      </c>
      <c r="R182" s="53">
        <f t="shared" si="88"/>
        <v>0</v>
      </c>
      <c r="S182" s="67">
        <f t="shared" si="93"/>
        <v>0</v>
      </c>
      <c r="T182" s="65">
        <f t="shared" si="89"/>
        <v>0</v>
      </c>
      <c r="U182" s="64">
        <f t="shared" si="90"/>
        <v>0</v>
      </c>
      <c r="V182" s="21" t="e">
        <f>VLOOKUP(B182,Hoja1!$B$5:$H$749,21,FALSE)</f>
        <v>#REF!</v>
      </c>
      <c r="W182" s="63" t="e">
        <f t="shared" si="91"/>
        <v>#REF!</v>
      </c>
    </row>
    <row r="183" spans="1:23" x14ac:dyDescent="0.3">
      <c r="A183" s="4">
        <v>179</v>
      </c>
      <c r="B183" s="5" t="s">
        <v>391</v>
      </c>
      <c r="C183" s="5" t="s">
        <v>360</v>
      </c>
      <c r="D183" s="5" t="s">
        <v>387</v>
      </c>
      <c r="E183" s="5" t="s">
        <v>139</v>
      </c>
      <c r="F183" s="6" t="s">
        <v>12</v>
      </c>
      <c r="G183" s="15">
        <v>1705.24</v>
      </c>
      <c r="H183" s="15">
        <v>3209.48</v>
      </c>
      <c r="I183" s="23">
        <f t="shared" si="92"/>
        <v>0.8821</v>
      </c>
      <c r="J183" s="22" t="s">
        <v>1550</v>
      </c>
      <c r="K183" s="31" t="str">
        <f t="shared" si="122"/>
        <v xml:space="preserve">Grupo 2 </v>
      </c>
      <c r="L183" s="24">
        <f t="shared" ref="L183" si="123">IF(H183&gt;=G183,10.8%," ")</f>
        <v>0.10800000000000001</v>
      </c>
      <c r="M183" s="24">
        <f t="shared" ref="M183" si="124">IF(H183&gt;=G183,16%," ")</f>
        <v>0.16</v>
      </c>
      <c r="N183" s="34">
        <f>ROUND(H183*(1+L183),2)</f>
        <v>3556.1</v>
      </c>
      <c r="O183" s="35">
        <f>ROUND(H183*(1+M183),2)</f>
        <v>3723</v>
      </c>
      <c r="P183" s="59">
        <f>IFERROR(VLOOKUP(B183,#REF!,2,FALSE),0)</f>
        <v>0</v>
      </c>
      <c r="Q183" s="60">
        <f>IFERROR(VLOOKUP(B183,#REF!,2,FALSE),0)</f>
        <v>0</v>
      </c>
      <c r="R183" s="53">
        <f t="shared" si="88"/>
        <v>0</v>
      </c>
      <c r="S183" s="67">
        <f t="shared" si="93"/>
        <v>0</v>
      </c>
      <c r="T183" s="65">
        <f t="shared" si="89"/>
        <v>0</v>
      </c>
      <c r="U183" s="64">
        <f t="shared" si="90"/>
        <v>0</v>
      </c>
      <c r="V183" s="21" t="e">
        <f>VLOOKUP(B183,Hoja1!$B$5:$H$749,21,FALSE)</f>
        <v>#REF!</v>
      </c>
      <c r="W183" s="63" t="e">
        <f t="shared" si="91"/>
        <v>#REF!</v>
      </c>
    </row>
    <row r="184" spans="1:23" x14ac:dyDescent="0.3">
      <c r="A184" s="4">
        <v>180</v>
      </c>
      <c r="B184" s="5" t="s">
        <v>392</v>
      </c>
      <c r="C184" s="5" t="s">
        <v>360</v>
      </c>
      <c r="D184" s="5" t="s">
        <v>387</v>
      </c>
      <c r="E184" s="5" t="s">
        <v>393</v>
      </c>
      <c r="F184" s="6" t="s">
        <v>12</v>
      </c>
      <c r="G184" s="15">
        <v>13282.800000000001</v>
      </c>
      <c r="H184" s="15">
        <v>8785.9000000000015</v>
      </c>
      <c r="I184" s="23">
        <f t="shared" si="92"/>
        <v>-0.33860000000000001</v>
      </c>
      <c r="J184" s="22" t="s">
        <v>1544</v>
      </c>
      <c r="K184" s="31" t="str">
        <f t="shared" si="122"/>
        <v>Subgrupo 1.2</v>
      </c>
      <c r="L184" s="28" t="s">
        <v>1556</v>
      </c>
      <c r="M184" s="28" t="s">
        <v>1557</v>
      </c>
      <c r="N184" s="36">
        <f>ROUND(IF(G184&lt;1.08*H184,G184,1.08*H184),2)</f>
        <v>9488.77</v>
      </c>
      <c r="O184" s="37">
        <f>ROUND(IF(1.05*G184&lt;1.13*H184,1.05*G184,1.13*H184),2)</f>
        <v>9928.07</v>
      </c>
      <c r="P184" s="59">
        <f>IFERROR(VLOOKUP(B184,#REF!,2,FALSE),0)</f>
        <v>0</v>
      </c>
      <c r="Q184" s="60">
        <f>IFERROR(VLOOKUP(B184,#REF!,2,FALSE),0)</f>
        <v>0</v>
      </c>
      <c r="R184" s="53">
        <f t="shared" si="88"/>
        <v>0</v>
      </c>
      <c r="S184" s="67">
        <f t="shared" si="93"/>
        <v>0</v>
      </c>
      <c r="T184" s="65">
        <f t="shared" si="89"/>
        <v>0</v>
      </c>
      <c r="U184" s="64">
        <f t="shared" si="90"/>
        <v>0</v>
      </c>
      <c r="V184" s="21" t="e">
        <f>VLOOKUP(B184,Hoja1!$B$5:$H$749,21,FALSE)</f>
        <v>#REF!</v>
      </c>
      <c r="W184" s="63" t="e">
        <f t="shared" si="91"/>
        <v>#REF!</v>
      </c>
    </row>
    <row r="185" spans="1:23" x14ac:dyDescent="0.3">
      <c r="A185" s="4">
        <v>181</v>
      </c>
      <c r="B185" s="5" t="s">
        <v>394</v>
      </c>
      <c r="C185" s="5" t="s">
        <v>360</v>
      </c>
      <c r="D185" s="5" t="s">
        <v>387</v>
      </c>
      <c r="E185" s="5" t="s">
        <v>395</v>
      </c>
      <c r="F185" s="6" t="s">
        <v>12</v>
      </c>
      <c r="G185" s="15">
        <v>2512</v>
      </c>
      <c r="H185" s="15">
        <v>238</v>
      </c>
      <c r="I185" s="23">
        <f t="shared" si="92"/>
        <v>-0.90529999999999999</v>
      </c>
      <c r="J185" s="22" t="s">
        <v>1543</v>
      </c>
      <c r="K185" s="31" t="str">
        <f t="shared" si="122"/>
        <v>Subgrupo 1.1</v>
      </c>
      <c r="L185" s="28" t="s">
        <v>1555</v>
      </c>
      <c r="M185" s="28" t="s">
        <v>1556</v>
      </c>
      <c r="N185" s="36">
        <f>ROUND(IF(0.75*G185&lt;1.03*H185,0.75*G185,1.03*H185),1)</f>
        <v>245.1</v>
      </c>
      <c r="O185" s="37">
        <f>ROUND(IF(G185&lt;1.08*H185,G185,1.08*H185),2)</f>
        <v>257.04000000000002</v>
      </c>
      <c r="P185" s="59">
        <f>IFERROR(VLOOKUP(B185,#REF!,2,FALSE),0)</f>
        <v>0</v>
      </c>
      <c r="Q185" s="60">
        <f>IFERROR(VLOOKUP(B185,#REF!,2,FALSE),0)</f>
        <v>0</v>
      </c>
      <c r="R185" s="53">
        <f t="shared" si="88"/>
        <v>0</v>
      </c>
      <c r="S185" s="67">
        <f t="shared" si="93"/>
        <v>0</v>
      </c>
      <c r="T185" s="65">
        <f t="shared" si="89"/>
        <v>0</v>
      </c>
      <c r="U185" s="64">
        <f t="shared" si="90"/>
        <v>0</v>
      </c>
      <c r="V185" s="21" t="e">
        <f>VLOOKUP(B185,Hoja1!$B$5:$H$749,21,FALSE)</f>
        <v>#REF!</v>
      </c>
      <c r="W185" s="63" t="e">
        <f t="shared" si="91"/>
        <v>#REF!</v>
      </c>
    </row>
    <row r="186" spans="1:23" x14ac:dyDescent="0.3">
      <c r="A186" s="4">
        <v>182</v>
      </c>
      <c r="B186" s="5" t="s">
        <v>396</v>
      </c>
      <c r="C186" s="5" t="s">
        <v>360</v>
      </c>
      <c r="D186" s="5" t="s">
        <v>387</v>
      </c>
      <c r="E186" s="5" t="s">
        <v>397</v>
      </c>
      <c r="F186" s="6" t="s">
        <v>12</v>
      </c>
      <c r="G186" s="15">
        <v>1454</v>
      </c>
      <c r="H186" s="15">
        <v>0</v>
      </c>
      <c r="I186" s="23">
        <f t="shared" si="92"/>
        <v>-1</v>
      </c>
      <c r="J186" s="22" t="s">
        <v>1543</v>
      </c>
      <c r="K186" s="31" t="s">
        <v>1559</v>
      </c>
      <c r="L186" s="22" t="str">
        <f>IFERROR(VLOOKUP(B186,#REF!,5,FALSE)," ")</f>
        <v xml:space="preserve"> </v>
      </c>
      <c r="M186" s="22" t="str">
        <f>IFERROR(VLOOKUP(B186,#REF!,6,FALSE)," ")</f>
        <v xml:space="preserve"> </v>
      </c>
      <c r="N186" s="34" t="str">
        <f t="shared" ref="N186:N187" si="125">+L186</f>
        <v xml:space="preserve"> </v>
      </c>
      <c r="O186" s="35" t="str">
        <f t="shared" ref="O186:O187" si="126">+M186</f>
        <v xml:space="preserve"> </v>
      </c>
      <c r="P186" s="59">
        <f>IFERROR(VLOOKUP(B186,#REF!,2,FALSE),0)</f>
        <v>0</v>
      </c>
      <c r="Q186" s="60">
        <f>IFERROR(VLOOKUP(B186,#REF!,2,FALSE),0)</f>
        <v>0</v>
      </c>
      <c r="R186" s="53">
        <f t="shared" si="88"/>
        <v>0</v>
      </c>
      <c r="S186" s="67">
        <f t="shared" si="93"/>
        <v>0</v>
      </c>
      <c r="T186" s="65">
        <f t="shared" si="89"/>
        <v>0</v>
      </c>
      <c r="U186" s="64">
        <f t="shared" si="90"/>
        <v>0</v>
      </c>
      <c r="V186" s="21" t="e">
        <f>VLOOKUP(B186,Hoja1!$B$5:$H$749,21,FALSE)</f>
        <v>#REF!</v>
      </c>
      <c r="W186" s="63" t="e">
        <f t="shared" si="91"/>
        <v>#REF!</v>
      </c>
    </row>
    <row r="187" spans="1:23" x14ac:dyDescent="0.3">
      <c r="A187" s="4">
        <v>183</v>
      </c>
      <c r="B187" s="5" t="s">
        <v>398</v>
      </c>
      <c r="C187" s="5" t="s">
        <v>360</v>
      </c>
      <c r="D187" s="5" t="s">
        <v>387</v>
      </c>
      <c r="E187" s="5" t="s">
        <v>399</v>
      </c>
      <c r="F187" s="6" t="s">
        <v>12</v>
      </c>
      <c r="G187" s="15">
        <v>0</v>
      </c>
      <c r="H187" s="15">
        <v>11745.8</v>
      </c>
      <c r="I187" s="23">
        <f t="shared" si="92"/>
        <v>0</v>
      </c>
      <c r="J187" s="22" t="s">
        <v>1548</v>
      </c>
      <c r="K187" s="31" t="s">
        <v>1559</v>
      </c>
      <c r="L187" s="22" t="str">
        <f>IFERROR(VLOOKUP(B187,#REF!,5,FALSE)," ")</f>
        <v xml:space="preserve"> </v>
      </c>
      <c r="M187" s="22" t="str">
        <f>IFERROR(VLOOKUP(B187,#REF!,6,FALSE)," ")</f>
        <v xml:space="preserve"> </v>
      </c>
      <c r="N187" s="34" t="str">
        <f t="shared" si="125"/>
        <v xml:space="preserve"> </v>
      </c>
      <c r="O187" s="35" t="str">
        <f t="shared" si="126"/>
        <v xml:space="preserve"> </v>
      </c>
      <c r="P187" s="59">
        <f>IFERROR(VLOOKUP(B187,#REF!,2,FALSE),0)</f>
        <v>0</v>
      </c>
      <c r="Q187" s="60">
        <f>IFERROR(VLOOKUP(B187,#REF!,2,FALSE),0)</f>
        <v>0</v>
      </c>
      <c r="R187" s="53">
        <f t="shared" si="88"/>
        <v>0</v>
      </c>
      <c r="S187" s="67">
        <f t="shared" si="93"/>
        <v>0</v>
      </c>
      <c r="T187" s="65">
        <f t="shared" si="89"/>
        <v>0</v>
      </c>
      <c r="U187" s="64">
        <f t="shared" si="90"/>
        <v>0</v>
      </c>
      <c r="V187" s="21" t="e">
        <f>VLOOKUP(B187,Hoja1!$B$5:$H$749,21,FALSE)</f>
        <v>#REF!</v>
      </c>
      <c r="W187" s="63" t="e">
        <f t="shared" si="91"/>
        <v>#REF!</v>
      </c>
    </row>
    <row r="188" spans="1:23" x14ac:dyDescent="0.3">
      <c r="A188" s="4">
        <v>184</v>
      </c>
      <c r="B188" s="5" t="s">
        <v>400</v>
      </c>
      <c r="C188" s="5" t="s">
        <v>360</v>
      </c>
      <c r="D188" s="5" t="s">
        <v>401</v>
      </c>
      <c r="E188" s="5" t="s">
        <v>402</v>
      </c>
      <c r="F188" s="6" t="s">
        <v>30</v>
      </c>
      <c r="G188" s="15">
        <v>268357.64999999997</v>
      </c>
      <c r="H188" s="15">
        <v>128283.53</v>
      </c>
      <c r="I188" s="23">
        <f t="shared" si="92"/>
        <v>-0.52200000000000002</v>
      </c>
      <c r="J188" s="22" t="s">
        <v>1543</v>
      </c>
      <c r="K188" s="30" t="str">
        <f t="shared" si="96"/>
        <v>X &lt; -40%B</v>
      </c>
      <c r="L188" s="24" t="e">
        <f>VLOOKUP(K188,#REF!,2,FALSE)</f>
        <v>#REF!</v>
      </c>
      <c r="M188" s="24" t="e">
        <f>VLOOKUP(K188,#REF!,3,FALSE)</f>
        <v>#REF!</v>
      </c>
      <c r="N188" s="34" t="e">
        <f>ROUND(H188*(1+L188),2)</f>
        <v>#REF!</v>
      </c>
      <c r="O188" s="35" t="e">
        <f>ROUND(H188*(1+M188),2)</f>
        <v>#REF!</v>
      </c>
      <c r="P188" s="57">
        <f>IFERROR(VLOOKUP(B188,#REF!,2,FALSE),0)</f>
        <v>0</v>
      </c>
      <c r="Q188" s="58">
        <f>IFERROR(VLOOKUP(B188,#REF!,2,FALSE),0)</f>
        <v>0</v>
      </c>
      <c r="R188" s="54">
        <f t="shared" si="88"/>
        <v>0</v>
      </c>
      <c r="S188" s="67" t="e">
        <f t="shared" si="93"/>
        <v>#REF!</v>
      </c>
      <c r="T188" s="65" t="e">
        <f t="shared" si="89"/>
        <v>#REF!</v>
      </c>
      <c r="U188" s="64" t="e">
        <f t="shared" si="90"/>
        <v>#REF!</v>
      </c>
      <c r="V188" s="21" t="e">
        <f>VLOOKUP(B188,Hoja1!$B$5:$H$749,21,FALSE)</f>
        <v>#REF!</v>
      </c>
      <c r="W188" s="63" t="e">
        <f t="shared" si="91"/>
        <v>#REF!</v>
      </c>
    </row>
    <row r="189" spans="1:23" x14ac:dyDescent="0.3">
      <c r="A189" s="4">
        <v>185</v>
      </c>
      <c r="B189" s="5" t="s">
        <v>403</v>
      </c>
      <c r="C189" s="5" t="s">
        <v>360</v>
      </c>
      <c r="D189" s="5" t="s">
        <v>401</v>
      </c>
      <c r="E189" s="5" t="s">
        <v>404</v>
      </c>
      <c r="F189" s="6" t="s">
        <v>12</v>
      </c>
      <c r="G189" s="15">
        <v>20270.400000000001</v>
      </c>
      <c r="H189" s="15">
        <v>1407.5</v>
      </c>
      <c r="I189" s="23">
        <f t="shared" si="92"/>
        <v>-0.93059999999999998</v>
      </c>
      <c r="J189" s="22" t="s">
        <v>1543</v>
      </c>
      <c r="K189" s="31" t="str">
        <f t="shared" ref="K189:K190" si="127">IF(AND(H189&gt;0,(0.5*G189)&gt;H189),"Subgrupo 1.1",IF(AND((0.5*G189)&lt;H189,G189&gt;H189),"Subgrupo 1.2","Grupo 2 "))</f>
        <v>Subgrupo 1.1</v>
      </c>
      <c r="L189" s="28" t="s">
        <v>1555</v>
      </c>
      <c r="M189" s="28" t="s">
        <v>1556</v>
      </c>
      <c r="N189" s="36">
        <f t="shared" ref="N189:N190" si="128">ROUND(IF(0.75*G189&lt;1.03*H189,0.75*G189,1.03*H189),1)</f>
        <v>1449.7</v>
      </c>
      <c r="O189" s="37">
        <f t="shared" ref="O189:O190" si="129">ROUND(IF(G189&lt;1.08*H189,G189,1.08*H189),2)</f>
        <v>1520.1</v>
      </c>
      <c r="P189" s="59">
        <f>IFERROR(VLOOKUP(B189,#REF!,2,FALSE),0)</f>
        <v>0</v>
      </c>
      <c r="Q189" s="60">
        <f>IFERROR(VLOOKUP(B189,#REF!,2,FALSE),0)</f>
        <v>0</v>
      </c>
      <c r="R189" s="53">
        <f t="shared" si="88"/>
        <v>0</v>
      </c>
      <c r="S189" s="67">
        <f t="shared" si="93"/>
        <v>0</v>
      </c>
      <c r="T189" s="65">
        <f t="shared" si="89"/>
        <v>0</v>
      </c>
      <c r="U189" s="64">
        <f t="shared" si="90"/>
        <v>0</v>
      </c>
      <c r="V189" s="21" t="e">
        <f>VLOOKUP(B189,Hoja1!$B$5:$H$749,21,FALSE)</f>
        <v>#REF!</v>
      </c>
      <c r="W189" s="63" t="e">
        <f t="shared" si="91"/>
        <v>#REF!</v>
      </c>
    </row>
    <row r="190" spans="1:23" x14ac:dyDescent="0.3">
      <c r="A190" s="4">
        <v>186</v>
      </c>
      <c r="B190" s="5" t="s">
        <v>405</v>
      </c>
      <c r="C190" s="5" t="s">
        <v>360</v>
      </c>
      <c r="D190" s="5" t="s">
        <v>401</v>
      </c>
      <c r="E190" s="5" t="s">
        <v>406</v>
      </c>
      <c r="F190" s="6" t="s">
        <v>12</v>
      </c>
      <c r="G190" s="15">
        <v>64126.649999999994</v>
      </c>
      <c r="H190" s="15">
        <v>6788.05</v>
      </c>
      <c r="I190" s="23">
        <f t="shared" si="92"/>
        <v>-0.89410000000000001</v>
      </c>
      <c r="J190" s="22" t="s">
        <v>1543</v>
      </c>
      <c r="K190" s="31" t="str">
        <f t="shared" si="127"/>
        <v>Subgrupo 1.1</v>
      </c>
      <c r="L190" s="28" t="s">
        <v>1555</v>
      </c>
      <c r="M190" s="28" t="s">
        <v>1556</v>
      </c>
      <c r="N190" s="36">
        <f t="shared" si="128"/>
        <v>6991.7</v>
      </c>
      <c r="O190" s="37">
        <f t="shared" si="129"/>
        <v>7331.09</v>
      </c>
      <c r="P190" s="59">
        <f>IFERROR(VLOOKUP(B190,#REF!,2,FALSE),0)</f>
        <v>0</v>
      </c>
      <c r="Q190" s="60">
        <f>IFERROR(VLOOKUP(B190,#REF!,2,FALSE),0)</f>
        <v>0</v>
      </c>
      <c r="R190" s="53">
        <f t="shared" si="88"/>
        <v>0</v>
      </c>
      <c r="S190" s="67">
        <f t="shared" si="93"/>
        <v>0</v>
      </c>
      <c r="T190" s="65">
        <f t="shared" si="89"/>
        <v>0</v>
      </c>
      <c r="U190" s="64">
        <f t="shared" si="90"/>
        <v>0</v>
      </c>
      <c r="V190" s="21" t="e">
        <f>VLOOKUP(B190,Hoja1!$B$5:$H$749,21,FALSE)</f>
        <v>#REF!</v>
      </c>
      <c r="W190" s="63" t="e">
        <f t="shared" si="91"/>
        <v>#REF!</v>
      </c>
    </row>
    <row r="191" spans="1:23" x14ac:dyDescent="0.3">
      <c r="A191" s="4">
        <v>187</v>
      </c>
      <c r="B191" s="5" t="s">
        <v>407</v>
      </c>
      <c r="C191" s="5" t="s">
        <v>360</v>
      </c>
      <c r="D191" s="5" t="s">
        <v>408</v>
      </c>
      <c r="E191" s="5" t="s">
        <v>409</v>
      </c>
      <c r="F191" s="6" t="s">
        <v>30</v>
      </c>
      <c r="G191" s="15">
        <v>89777.999999999985</v>
      </c>
      <c r="H191" s="15">
        <v>68901.8</v>
      </c>
      <c r="I191" s="23">
        <f t="shared" si="92"/>
        <v>-0.23250000000000001</v>
      </c>
      <c r="J191" s="22" t="s">
        <v>1545</v>
      </c>
      <c r="K191" s="30" t="str">
        <f t="shared" si="96"/>
        <v>-30%≤ X &lt; -20%B</v>
      </c>
      <c r="L191" s="24" t="e">
        <f>VLOOKUP(K191,#REF!,2,FALSE)</f>
        <v>#REF!</v>
      </c>
      <c r="M191" s="24" t="e">
        <f>VLOOKUP(K191,#REF!,3,FALSE)</f>
        <v>#REF!</v>
      </c>
      <c r="N191" s="34" t="e">
        <f>ROUND(H191*(1+L191),2)</f>
        <v>#REF!</v>
      </c>
      <c r="O191" s="35" t="e">
        <f>ROUND(H191*(1+M191),2)</f>
        <v>#REF!</v>
      </c>
      <c r="P191" s="57">
        <f>IFERROR(VLOOKUP(B191,#REF!,2,FALSE),0)</f>
        <v>0</v>
      </c>
      <c r="Q191" s="58">
        <f>IFERROR(VLOOKUP(B191,#REF!,2,FALSE),0)</f>
        <v>0</v>
      </c>
      <c r="R191" s="54">
        <f t="shared" si="88"/>
        <v>0</v>
      </c>
      <c r="S191" s="67" t="e">
        <f t="shared" si="93"/>
        <v>#REF!</v>
      </c>
      <c r="T191" s="65" t="e">
        <f t="shared" si="89"/>
        <v>#REF!</v>
      </c>
      <c r="U191" s="64" t="e">
        <f t="shared" si="90"/>
        <v>#REF!</v>
      </c>
      <c r="V191" s="21" t="e">
        <f>VLOOKUP(B191,Hoja1!$B$5:$H$749,21,FALSE)</f>
        <v>#REF!</v>
      </c>
      <c r="W191" s="63" t="e">
        <f t="shared" si="91"/>
        <v>#REF!</v>
      </c>
    </row>
    <row r="192" spans="1:23" x14ac:dyDescent="0.3">
      <c r="A192" s="4">
        <v>188</v>
      </c>
      <c r="B192" s="5" t="s">
        <v>410</v>
      </c>
      <c r="C192" s="5" t="s">
        <v>360</v>
      </c>
      <c r="D192" s="5" t="s">
        <v>408</v>
      </c>
      <c r="E192" s="5" t="s">
        <v>411</v>
      </c>
      <c r="F192" s="6" t="s">
        <v>12</v>
      </c>
      <c r="G192" s="15">
        <v>6308.65</v>
      </c>
      <c r="H192" s="15">
        <v>418</v>
      </c>
      <c r="I192" s="23">
        <f t="shared" si="92"/>
        <v>-0.93369999999999997</v>
      </c>
      <c r="J192" s="22" t="s">
        <v>1543</v>
      </c>
      <c r="K192" s="31" t="str">
        <f t="shared" ref="K192:K194" si="130">IF(AND(H192&gt;0,(0.5*G192)&gt;H192),"Subgrupo 1.1",IF(AND((0.5*G192)&lt;H192,G192&gt;H192),"Subgrupo 1.2","Grupo 2 "))</f>
        <v>Subgrupo 1.1</v>
      </c>
      <c r="L192" s="28" t="s">
        <v>1555</v>
      </c>
      <c r="M192" s="28" t="s">
        <v>1556</v>
      </c>
      <c r="N192" s="36">
        <f>ROUND(IF(0.75*G192&lt;1.03*H192,0.75*G192,1.03*H192),1)</f>
        <v>430.5</v>
      </c>
      <c r="O192" s="37">
        <f>ROUND(IF(G192&lt;1.08*H192,G192,1.08*H192),2)</f>
        <v>451.44</v>
      </c>
      <c r="P192" s="59">
        <f>IFERROR(VLOOKUP(B192,#REF!,2,FALSE),0)</f>
        <v>0</v>
      </c>
      <c r="Q192" s="60">
        <f>IFERROR(VLOOKUP(B192,#REF!,2,FALSE),0)</f>
        <v>0</v>
      </c>
      <c r="R192" s="53">
        <f t="shared" si="88"/>
        <v>0</v>
      </c>
      <c r="S192" s="67">
        <f t="shared" si="93"/>
        <v>0</v>
      </c>
      <c r="T192" s="65">
        <f t="shared" si="89"/>
        <v>0</v>
      </c>
      <c r="U192" s="64">
        <f t="shared" si="90"/>
        <v>0</v>
      </c>
      <c r="V192" s="21" t="e">
        <f>VLOOKUP(B192,Hoja1!$B$5:$H$749,21,FALSE)</f>
        <v>#REF!</v>
      </c>
      <c r="W192" s="63" t="e">
        <f t="shared" si="91"/>
        <v>#REF!</v>
      </c>
    </row>
    <row r="193" spans="1:23" x14ac:dyDescent="0.3">
      <c r="A193" s="4">
        <v>189</v>
      </c>
      <c r="B193" s="5" t="s">
        <v>412</v>
      </c>
      <c r="C193" s="5" t="s">
        <v>360</v>
      </c>
      <c r="D193" s="5" t="s">
        <v>408</v>
      </c>
      <c r="E193" s="5" t="s">
        <v>413</v>
      </c>
      <c r="F193" s="6" t="s">
        <v>12</v>
      </c>
      <c r="G193" s="15">
        <v>3564.42</v>
      </c>
      <c r="H193" s="15">
        <v>0</v>
      </c>
      <c r="I193" s="23">
        <f t="shared" si="92"/>
        <v>-1</v>
      </c>
      <c r="J193" s="22" t="s">
        <v>1543</v>
      </c>
      <c r="K193" s="31" t="s">
        <v>1559</v>
      </c>
      <c r="L193" s="22" t="str">
        <f>IFERROR(VLOOKUP(B193,#REF!,5,FALSE)," ")</f>
        <v xml:space="preserve"> </v>
      </c>
      <c r="M193" s="22" t="str">
        <f>IFERROR(VLOOKUP(B193,#REF!,6,FALSE)," ")</f>
        <v xml:space="preserve"> </v>
      </c>
      <c r="N193" s="34" t="str">
        <f>+L193</f>
        <v xml:space="preserve"> </v>
      </c>
      <c r="O193" s="35" t="str">
        <f>+M193</f>
        <v xml:space="preserve"> </v>
      </c>
      <c r="P193" s="59">
        <f>IFERROR(VLOOKUP(B193,#REF!,2,FALSE),0)</f>
        <v>0</v>
      </c>
      <c r="Q193" s="60">
        <f>IFERROR(VLOOKUP(B193,#REF!,2,FALSE),0)</f>
        <v>0</v>
      </c>
      <c r="R193" s="53">
        <f t="shared" si="88"/>
        <v>0</v>
      </c>
      <c r="S193" s="67">
        <f t="shared" si="93"/>
        <v>0</v>
      </c>
      <c r="T193" s="65">
        <f t="shared" si="89"/>
        <v>0</v>
      </c>
      <c r="U193" s="64">
        <f t="shared" si="90"/>
        <v>0</v>
      </c>
      <c r="V193" s="21" t="e">
        <f>VLOOKUP(B193,Hoja1!$B$5:$H$749,21,FALSE)</f>
        <v>#REF!</v>
      </c>
      <c r="W193" s="63" t="e">
        <f t="shared" si="91"/>
        <v>#REF!</v>
      </c>
    </row>
    <row r="194" spans="1:23" x14ac:dyDescent="0.3">
      <c r="A194" s="4">
        <v>190</v>
      </c>
      <c r="B194" s="5" t="s">
        <v>414</v>
      </c>
      <c r="C194" s="5" t="s">
        <v>360</v>
      </c>
      <c r="D194" s="5" t="s">
        <v>408</v>
      </c>
      <c r="E194" s="5" t="s">
        <v>415</v>
      </c>
      <c r="F194" s="6" t="s">
        <v>12</v>
      </c>
      <c r="G194" s="15">
        <v>7760.3000000000011</v>
      </c>
      <c r="H194" s="15">
        <v>4435</v>
      </c>
      <c r="I194" s="23">
        <f t="shared" si="92"/>
        <v>-0.42849999999999999</v>
      </c>
      <c r="J194" s="22" t="s">
        <v>1543</v>
      </c>
      <c r="K194" s="31" t="str">
        <f t="shared" si="130"/>
        <v>Subgrupo 1.2</v>
      </c>
      <c r="L194" s="28" t="s">
        <v>1556</v>
      </c>
      <c r="M194" s="28" t="s">
        <v>1557</v>
      </c>
      <c r="N194" s="36">
        <f>ROUND(IF(G194&lt;1.08*H194,G194,1.08*H194),2)</f>
        <v>4789.8</v>
      </c>
      <c r="O194" s="37">
        <f>ROUND(IF(1.05*G194&lt;1.13*H194,1.05*G194,1.13*H194),2)</f>
        <v>5011.55</v>
      </c>
      <c r="P194" s="59">
        <f>IFERROR(VLOOKUP(B194,#REF!,2,FALSE),0)</f>
        <v>0</v>
      </c>
      <c r="Q194" s="60">
        <f>IFERROR(VLOOKUP(B194,#REF!,2,FALSE),0)</f>
        <v>0</v>
      </c>
      <c r="R194" s="53">
        <f t="shared" si="88"/>
        <v>0</v>
      </c>
      <c r="S194" s="67">
        <f t="shared" si="93"/>
        <v>0</v>
      </c>
      <c r="T194" s="65">
        <f t="shared" si="89"/>
        <v>0</v>
      </c>
      <c r="U194" s="64">
        <f t="shared" si="90"/>
        <v>0</v>
      </c>
      <c r="V194" s="21" t="e">
        <f>VLOOKUP(B194,Hoja1!$B$5:$H$749,21,FALSE)</f>
        <v>#REF!</v>
      </c>
      <c r="W194" s="63" t="e">
        <f t="shared" si="91"/>
        <v>#REF!</v>
      </c>
    </row>
    <row r="195" spans="1:23" x14ac:dyDescent="0.3">
      <c r="A195" s="4">
        <v>191</v>
      </c>
      <c r="B195" s="5" t="s">
        <v>416</v>
      </c>
      <c r="C195" s="5" t="s">
        <v>360</v>
      </c>
      <c r="D195" s="5" t="s">
        <v>417</v>
      </c>
      <c r="E195" s="5" t="s">
        <v>418</v>
      </c>
      <c r="F195" s="6" t="s">
        <v>30</v>
      </c>
      <c r="G195" s="15">
        <v>16300.599999999999</v>
      </c>
      <c r="H195" s="15">
        <v>5639.4000000000005</v>
      </c>
      <c r="I195" s="23">
        <f t="shared" si="92"/>
        <v>-0.65400000000000003</v>
      </c>
      <c r="J195" s="22" t="s">
        <v>1543</v>
      </c>
      <c r="K195" s="30" t="str">
        <f t="shared" si="96"/>
        <v>X &lt; -40%B</v>
      </c>
      <c r="L195" s="24" t="e">
        <f>VLOOKUP(K195,#REF!,2,FALSE)</f>
        <v>#REF!</v>
      </c>
      <c r="M195" s="24" t="e">
        <f>VLOOKUP(K195,#REF!,3,FALSE)</f>
        <v>#REF!</v>
      </c>
      <c r="N195" s="34" t="e">
        <f>ROUND(H195*(1+L195),2)</f>
        <v>#REF!</v>
      </c>
      <c r="O195" s="35" t="e">
        <f>ROUND(H195*(1+M195),2)</f>
        <v>#REF!</v>
      </c>
      <c r="P195" s="57">
        <f>IFERROR(VLOOKUP(B195,#REF!,2,FALSE),0)</f>
        <v>0</v>
      </c>
      <c r="Q195" s="58">
        <f>IFERROR(VLOOKUP(B195,#REF!,2,FALSE),0)</f>
        <v>0</v>
      </c>
      <c r="R195" s="54">
        <f t="shared" si="88"/>
        <v>0</v>
      </c>
      <c r="S195" s="67" t="e">
        <f t="shared" si="93"/>
        <v>#REF!</v>
      </c>
      <c r="T195" s="65" t="e">
        <f t="shared" si="89"/>
        <v>#REF!</v>
      </c>
      <c r="U195" s="64" t="e">
        <f t="shared" si="90"/>
        <v>#REF!</v>
      </c>
      <c r="V195" s="21" t="e">
        <f>VLOOKUP(B195,Hoja1!$B$5:$H$749,21,FALSE)</f>
        <v>#REF!</v>
      </c>
      <c r="W195" s="63" t="e">
        <f t="shared" si="91"/>
        <v>#REF!</v>
      </c>
    </row>
    <row r="196" spans="1:23" x14ac:dyDescent="0.3">
      <c r="A196" s="4">
        <v>192</v>
      </c>
      <c r="B196" s="5" t="s">
        <v>419</v>
      </c>
      <c r="C196" s="5" t="s">
        <v>360</v>
      </c>
      <c r="D196" s="5" t="s">
        <v>417</v>
      </c>
      <c r="E196" s="5" t="s">
        <v>420</v>
      </c>
      <c r="F196" s="6" t="s">
        <v>12</v>
      </c>
      <c r="G196" s="15">
        <v>0</v>
      </c>
      <c r="H196" s="15">
        <v>0</v>
      </c>
      <c r="I196" s="23">
        <f t="shared" si="92"/>
        <v>0</v>
      </c>
      <c r="J196" s="22" t="s">
        <v>1548</v>
      </c>
      <c r="K196" s="31" t="s">
        <v>1559</v>
      </c>
      <c r="L196" s="22" t="str">
        <f>IFERROR(VLOOKUP(B196,#REF!,5,FALSE)," ")</f>
        <v xml:space="preserve"> </v>
      </c>
      <c r="M196" s="22" t="str">
        <f>IFERROR(VLOOKUP(B196,#REF!,6,FALSE)," ")</f>
        <v xml:space="preserve"> </v>
      </c>
      <c r="N196" s="34" t="str">
        <f t="shared" ref="N196:N201" si="131">+L196</f>
        <v xml:space="preserve"> </v>
      </c>
      <c r="O196" s="35" t="str">
        <f t="shared" ref="O196:O201" si="132">+M196</f>
        <v xml:space="preserve"> </v>
      </c>
      <c r="P196" s="59">
        <f>IFERROR(VLOOKUP(B196,#REF!,2,FALSE),0)</f>
        <v>0</v>
      </c>
      <c r="Q196" s="60">
        <f>IFERROR(VLOOKUP(B196,#REF!,2,FALSE),0)</f>
        <v>0</v>
      </c>
      <c r="R196" s="53">
        <f t="shared" si="88"/>
        <v>0</v>
      </c>
      <c r="S196" s="67">
        <f t="shared" si="93"/>
        <v>0</v>
      </c>
      <c r="T196" s="65">
        <f t="shared" si="89"/>
        <v>0</v>
      </c>
      <c r="U196" s="64">
        <f t="shared" si="90"/>
        <v>0</v>
      </c>
      <c r="V196" s="21" t="e">
        <f>VLOOKUP(B196,Hoja1!$B$5:$H$749,21,FALSE)</f>
        <v>#REF!</v>
      </c>
      <c r="W196" s="63" t="e">
        <f t="shared" si="91"/>
        <v>#REF!</v>
      </c>
    </row>
    <row r="197" spans="1:23" x14ac:dyDescent="0.3">
      <c r="A197" s="4">
        <v>193</v>
      </c>
      <c r="B197" s="5" t="s">
        <v>421</v>
      </c>
      <c r="C197" s="5" t="s">
        <v>360</v>
      </c>
      <c r="D197" s="5" t="s">
        <v>417</v>
      </c>
      <c r="E197" s="5" t="s">
        <v>422</v>
      </c>
      <c r="F197" s="6" t="s">
        <v>12</v>
      </c>
      <c r="G197" s="15">
        <v>0</v>
      </c>
      <c r="H197" s="15">
        <v>0</v>
      </c>
      <c r="I197" s="23">
        <f t="shared" si="92"/>
        <v>0</v>
      </c>
      <c r="J197" s="22" t="s">
        <v>1548</v>
      </c>
      <c r="K197" s="31" t="s">
        <v>1559</v>
      </c>
      <c r="L197" s="22" t="str">
        <f>IFERROR(VLOOKUP(B197,#REF!,5,FALSE)," ")</f>
        <v xml:space="preserve"> </v>
      </c>
      <c r="M197" s="22" t="str">
        <f>IFERROR(VLOOKUP(B197,#REF!,6,FALSE)," ")</f>
        <v xml:space="preserve"> </v>
      </c>
      <c r="N197" s="34" t="str">
        <f t="shared" si="131"/>
        <v xml:space="preserve"> </v>
      </c>
      <c r="O197" s="35" t="str">
        <f t="shared" si="132"/>
        <v xml:space="preserve"> </v>
      </c>
      <c r="P197" s="59">
        <f>IFERROR(VLOOKUP(B197,#REF!,2,FALSE),0)</f>
        <v>0</v>
      </c>
      <c r="Q197" s="60">
        <f>IFERROR(VLOOKUP(B197,#REF!,2,FALSE),0)</f>
        <v>0</v>
      </c>
      <c r="R197" s="53">
        <f t="shared" ref="R197:R260" si="133">+P197+Q197</f>
        <v>0</v>
      </c>
      <c r="S197" s="67">
        <f t="shared" si="93"/>
        <v>0</v>
      </c>
      <c r="T197" s="65">
        <f t="shared" ref="T197:T260" si="134">IF(AND(R197&lt;O197,R197&gt;N197),ROUND(((R197-N197)/(O197-N197))*10,0),0)</f>
        <v>0</v>
      </c>
      <c r="U197" s="64">
        <f t="shared" ref="U197:U260" si="135">+S197+T197</f>
        <v>0</v>
      </c>
      <c r="V197" s="21" t="e">
        <f>VLOOKUP(B197,Hoja1!$B$5:$H$749,21,FALSE)</f>
        <v>#REF!</v>
      </c>
      <c r="W197" s="63" t="e">
        <f t="shared" ref="W197:W260" si="136">+V197-S197</f>
        <v>#REF!</v>
      </c>
    </row>
    <row r="198" spans="1:23" x14ac:dyDescent="0.3">
      <c r="A198" s="4">
        <v>194</v>
      </c>
      <c r="B198" s="5" t="s">
        <v>423</v>
      </c>
      <c r="C198" s="5" t="s">
        <v>360</v>
      </c>
      <c r="D198" s="5" t="s">
        <v>417</v>
      </c>
      <c r="E198" s="5" t="s">
        <v>424</v>
      </c>
      <c r="F198" s="6" t="s">
        <v>12</v>
      </c>
      <c r="G198" s="15">
        <v>250</v>
      </c>
      <c r="H198" s="15">
        <v>0</v>
      </c>
      <c r="I198" s="23">
        <f t="shared" ref="I198:I261" si="137">ROUND(IFERROR(H198/G198-1,0),4)</f>
        <v>-1</v>
      </c>
      <c r="J198" s="22" t="s">
        <v>1543</v>
      </c>
      <c r="K198" s="31" t="s">
        <v>1559</v>
      </c>
      <c r="L198" s="22" t="str">
        <f>IFERROR(VLOOKUP(B198,#REF!,5,FALSE)," ")</f>
        <v xml:space="preserve"> </v>
      </c>
      <c r="M198" s="22" t="str">
        <f>IFERROR(VLOOKUP(B198,#REF!,6,FALSE)," ")</f>
        <v xml:space="preserve"> </v>
      </c>
      <c r="N198" s="34" t="str">
        <f t="shared" si="131"/>
        <v xml:space="preserve"> </v>
      </c>
      <c r="O198" s="35" t="str">
        <f t="shared" si="132"/>
        <v xml:space="preserve"> </v>
      </c>
      <c r="P198" s="59">
        <f>IFERROR(VLOOKUP(B198,#REF!,2,FALSE),0)</f>
        <v>0</v>
      </c>
      <c r="Q198" s="60">
        <f>IFERROR(VLOOKUP(B198,#REF!,2,FALSE),0)</f>
        <v>0</v>
      </c>
      <c r="R198" s="53">
        <f t="shared" si="133"/>
        <v>0</v>
      </c>
      <c r="S198" s="67">
        <f t="shared" ref="S198:S261" si="138">IF(R198&gt;O198,80,IF(R198&gt;N198,70,0))</f>
        <v>0</v>
      </c>
      <c r="T198" s="65">
        <f t="shared" si="134"/>
        <v>0</v>
      </c>
      <c r="U198" s="64">
        <f t="shared" si="135"/>
        <v>0</v>
      </c>
      <c r="V198" s="21" t="e">
        <f>VLOOKUP(B198,Hoja1!$B$5:$H$749,21,FALSE)</f>
        <v>#REF!</v>
      </c>
      <c r="W198" s="63" t="e">
        <f t="shared" si="136"/>
        <v>#REF!</v>
      </c>
    </row>
    <row r="199" spans="1:23" x14ac:dyDescent="0.3">
      <c r="A199" s="4">
        <v>195</v>
      </c>
      <c r="B199" s="5" t="s">
        <v>425</v>
      </c>
      <c r="C199" s="5" t="s">
        <v>360</v>
      </c>
      <c r="D199" s="5" t="s">
        <v>417</v>
      </c>
      <c r="E199" s="5" t="s">
        <v>426</v>
      </c>
      <c r="F199" s="6" t="s">
        <v>12</v>
      </c>
      <c r="G199" s="15">
        <v>0</v>
      </c>
      <c r="H199" s="15">
        <v>0</v>
      </c>
      <c r="I199" s="23">
        <f t="shared" si="137"/>
        <v>0</v>
      </c>
      <c r="J199" s="22" t="s">
        <v>1548</v>
      </c>
      <c r="K199" s="31" t="s">
        <v>1559</v>
      </c>
      <c r="L199" s="22" t="str">
        <f>IFERROR(VLOOKUP(B199,#REF!,5,FALSE)," ")</f>
        <v xml:space="preserve"> </v>
      </c>
      <c r="M199" s="22" t="str">
        <f>IFERROR(VLOOKUP(B199,#REF!,6,FALSE)," ")</f>
        <v xml:space="preserve"> </v>
      </c>
      <c r="N199" s="34" t="str">
        <f t="shared" si="131"/>
        <v xml:space="preserve"> </v>
      </c>
      <c r="O199" s="35" t="str">
        <f t="shared" si="132"/>
        <v xml:space="preserve"> </v>
      </c>
      <c r="P199" s="59">
        <f>IFERROR(VLOOKUP(B199,#REF!,2,FALSE),0)</f>
        <v>0</v>
      </c>
      <c r="Q199" s="60">
        <f>IFERROR(VLOOKUP(B199,#REF!,2,FALSE),0)</f>
        <v>0</v>
      </c>
      <c r="R199" s="53">
        <f t="shared" si="133"/>
        <v>0</v>
      </c>
      <c r="S199" s="67">
        <f t="shared" si="138"/>
        <v>0</v>
      </c>
      <c r="T199" s="65">
        <f t="shared" si="134"/>
        <v>0</v>
      </c>
      <c r="U199" s="64">
        <f t="shared" si="135"/>
        <v>0</v>
      </c>
      <c r="V199" s="21" t="e">
        <f>VLOOKUP(B199,Hoja1!$B$5:$H$749,21,FALSE)</f>
        <v>#REF!</v>
      </c>
      <c r="W199" s="63" t="e">
        <f t="shared" si="136"/>
        <v>#REF!</v>
      </c>
    </row>
    <row r="200" spans="1:23" x14ac:dyDescent="0.3">
      <c r="A200" s="4">
        <v>196</v>
      </c>
      <c r="B200" s="5" t="s">
        <v>427</v>
      </c>
      <c r="C200" s="5" t="s">
        <v>360</v>
      </c>
      <c r="D200" s="5" t="s">
        <v>417</v>
      </c>
      <c r="E200" s="5" t="s">
        <v>428</v>
      </c>
      <c r="F200" s="6" t="s">
        <v>12</v>
      </c>
      <c r="G200" s="15">
        <v>0</v>
      </c>
      <c r="H200" s="15">
        <v>0</v>
      </c>
      <c r="I200" s="23">
        <f t="shared" si="137"/>
        <v>0</v>
      </c>
      <c r="J200" s="22" t="s">
        <v>1548</v>
      </c>
      <c r="K200" s="31" t="s">
        <v>1559</v>
      </c>
      <c r="L200" s="22" t="str">
        <f>IFERROR(VLOOKUP(B200,#REF!,5,FALSE)," ")</f>
        <v xml:space="preserve"> </v>
      </c>
      <c r="M200" s="22" t="str">
        <f>IFERROR(VLOOKUP(B200,#REF!,6,FALSE)," ")</f>
        <v xml:space="preserve"> </v>
      </c>
      <c r="N200" s="34" t="str">
        <f t="shared" si="131"/>
        <v xml:space="preserve"> </v>
      </c>
      <c r="O200" s="35" t="str">
        <f t="shared" si="132"/>
        <v xml:space="preserve"> </v>
      </c>
      <c r="P200" s="59">
        <f>IFERROR(VLOOKUP(B200,#REF!,2,FALSE),0)</f>
        <v>0</v>
      </c>
      <c r="Q200" s="60">
        <f>IFERROR(VLOOKUP(B200,#REF!,2,FALSE),0)</f>
        <v>0</v>
      </c>
      <c r="R200" s="53">
        <f t="shared" si="133"/>
        <v>0</v>
      </c>
      <c r="S200" s="67">
        <f t="shared" si="138"/>
        <v>0</v>
      </c>
      <c r="T200" s="65">
        <f t="shared" si="134"/>
        <v>0</v>
      </c>
      <c r="U200" s="64">
        <f t="shared" si="135"/>
        <v>0</v>
      </c>
      <c r="V200" s="21" t="e">
        <f>VLOOKUP(B200,Hoja1!$B$5:$H$749,21,FALSE)</f>
        <v>#REF!</v>
      </c>
      <c r="W200" s="63" t="e">
        <f t="shared" si="136"/>
        <v>#REF!</v>
      </c>
    </row>
    <row r="201" spans="1:23" x14ac:dyDescent="0.3">
      <c r="A201" s="4">
        <v>197</v>
      </c>
      <c r="B201" s="5" t="s">
        <v>429</v>
      </c>
      <c r="C201" s="5" t="s">
        <v>360</v>
      </c>
      <c r="D201" s="5" t="s">
        <v>417</v>
      </c>
      <c r="E201" s="5" t="s">
        <v>430</v>
      </c>
      <c r="F201" s="6" t="s">
        <v>12</v>
      </c>
      <c r="G201" s="15">
        <v>0</v>
      </c>
      <c r="H201" s="15">
        <v>0</v>
      </c>
      <c r="I201" s="23">
        <f t="shared" si="137"/>
        <v>0</v>
      </c>
      <c r="J201" s="22" t="s">
        <v>1548</v>
      </c>
      <c r="K201" s="31" t="s">
        <v>1559</v>
      </c>
      <c r="L201" s="22" t="str">
        <f>IFERROR(VLOOKUP(B201,#REF!,5,FALSE)," ")</f>
        <v xml:space="preserve"> </v>
      </c>
      <c r="M201" s="22" t="str">
        <f>IFERROR(VLOOKUP(B201,#REF!,6,FALSE)," ")</f>
        <v xml:space="preserve"> </v>
      </c>
      <c r="N201" s="34" t="str">
        <f t="shared" si="131"/>
        <v xml:space="preserve"> </v>
      </c>
      <c r="O201" s="35" t="str">
        <f t="shared" si="132"/>
        <v xml:space="preserve"> </v>
      </c>
      <c r="P201" s="59">
        <f>IFERROR(VLOOKUP(B201,#REF!,2,FALSE),0)</f>
        <v>0</v>
      </c>
      <c r="Q201" s="60">
        <f>IFERROR(VLOOKUP(B201,#REF!,2,FALSE),0)</f>
        <v>0</v>
      </c>
      <c r="R201" s="53">
        <f t="shared" si="133"/>
        <v>0</v>
      </c>
      <c r="S201" s="67">
        <f t="shared" si="138"/>
        <v>0</v>
      </c>
      <c r="T201" s="65">
        <f t="shared" si="134"/>
        <v>0</v>
      </c>
      <c r="U201" s="64">
        <f t="shared" si="135"/>
        <v>0</v>
      </c>
      <c r="V201" s="21" t="e">
        <f>VLOOKUP(B201,Hoja1!$B$5:$H$749,21,FALSE)</f>
        <v>#REF!</v>
      </c>
      <c r="W201" s="63" t="e">
        <f t="shared" si="136"/>
        <v>#REF!</v>
      </c>
    </row>
    <row r="202" spans="1:23" x14ac:dyDescent="0.3">
      <c r="A202" s="4">
        <v>198</v>
      </c>
      <c r="B202" s="5" t="s">
        <v>431</v>
      </c>
      <c r="C202" s="5" t="s">
        <v>360</v>
      </c>
      <c r="D202" s="5" t="s">
        <v>432</v>
      </c>
      <c r="E202" s="5" t="s">
        <v>433</v>
      </c>
      <c r="F202" s="6" t="s">
        <v>30</v>
      </c>
      <c r="G202" s="15">
        <v>46241.499999999993</v>
      </c>
      <c r="H202" s="15">
        <v>26134.100000000002</v>
      </c>
      <c r="I202" s="23">
        <f t="shared" si="137"/>
        <v>-0.43480000000000002</v>
      </c>
      <c r="J202" s="22" t="s">
        <v>1543</v>
      </c>
      <c r="K202" s="30" t="str">
        <f t="shared" ref="K202:K259" si="139">J202&amp;F202</f>
        <v>X &lt; -40%B</v>
      </c>
      <c r="L202" s="24" t="e">
        <f>VLOOKUP(K202,#REF!,2,FALSE)</f>
        <v>#REF!</v>
      </c>
      <c r="M202" s="24" t="e">
        <f>VLOOKUP(K202,#REF!,3,FALSE)</f>
        <v>#REF!</v>
      </c>
      <c r="N202" s="34" t="e">
        <f>ROUND(H202*(1+L202),2)</f>
        <v>#REF!</v>
      </c>
      <c r="O202" s="35" t="e">
        <f>ROUND(H202*(1+M202),2)</f>
        <v>#REF!</v>
      </c>
      <c r="P202" s="57">
        <f>IFERROR(VLOOKUP(B202,#REF!,2,FALSE),0)</f>
        <v>0</v>
      </c>
      <c r="Q202" s="58">
        <f>IFERROR(VLOOKUP(B202,#REF!,2,FALSE),0)</f>
        <v>0</v>
      </c>
      <c r="R202" s="54">
        <f t="shared" si="133"/>
        <v>0</v>
      </c>
      <c r="S202" s="67" t="e">
        <f t="shared" si="138"/>
        <v>#REF!</v>
      </c>
      <c r="T202" s="65" t="e">
        <f t="shared" si="134"/>
        <v>#REF!</v>
      </c>
      <c r="U202" s="64" t="e">
        <f t="shared" si="135"/>
        <v>#REF!</v>
      </c>
      <c r="V202" s="21" t="e">
        <f>VLOOKUP(B202,Hoja1!$B$5:$H$749,21,FALSE)</f>
        <v>#REF!</v>
      </c>
      <c r="W202" s="63" t="e">
        <f t="shared" si="136"/>
        <v>#REF!</v>
      </c>
    </row>
    <row r="203" spans="1:23" x14ac:dyDescent="0.3">
      <c r="A203" s="4">
        <v>199</v>
      </c>
      <c r="B203" s="5" t="s">
        <v>434</v>
      </c>
      <c r="C203" s="5" t="s">
        <v>360</v>
      </c>
      <c r="D203" s="5" t="s">
        <v>432</v>
      </c>
      <c r="E203" s="5" t="s">
        <v>435</v>
      </c>
      <c r="F203" s="6" t="s">
        <v>12</v>
      </c>
      <c r="G203" s="15">
        <v>42</v>
      </c>
      <c r="H203" s="15">
        <v>0</v>
      </c>
      <c r="I203" s="23">
        <f t="shared" si="137"/>
        <v>-1</v>
      </c>
      <c r="J203" s="22" t="s">
        <v>1543</v>
      </c>
      <c r="K203" s="31" t="s">
        <v>1559</v>
      </c>
      <c r="L203" s="22" t="str">
        <f>IFERROR(VLOOKUP(B203,#REF!,5,FALSE)," ")</f>
        <v xml:space="preserve"> </v>
      </c>
      <c r="M203" s="22" t="str">
        <f>IFERROR(VLOOKUP(B203,#REF!,6,FALSE)," ")</f>
        <v xml:space="preserve"> </v>
      </c>
      <c r="N203" s="34" t="str">
        <f t="shared" ref="N203:N204" si="140">+L203</f>
        <v xml:space="preserve"> </v>
      </c>
      <c r="O203" s="35" t="str">
        <f t="shared" ref="O203:O204" si="141">+M203</f>
        <v xml:space="preserve"> </v>
      </c>
      <c r="P203" s="59">
        <f>IFERROR(VLOOKUP(B203,#REF!,2,FALSE),0)</f>
        <v>0</v>
      </c>
      <c r="Q203" s="60">
        <f>IFERROR(VLOOKUP(B203,#REF!,2,FALSE),0)</f>
        <v>0</v>
      </c>
      <c r="R203" s="53">
        <f t="shared" si="133"/>
        <v>0</v>
      </c>
      <c r="S203" s="67">
        <f t="shared" si="138"/>
        <v>0</v>
      </c>
      <c r="T203" s="65">
        <f t="shared" si="134"/>
        <v>0</v>
      </c>
      <c r="U203" s="64">
        <f t="shared" si="135"/>
        <v>0</v>
      </c>
      <c r="V203" s="21" t="e">
        <f>VLOOKUP(B203,Hoja1!$B$5:$H$749,21,FALSE)</f>
        <v>#REF!</v>
      </c>
      <c r="W203" s="63" t="e">
        <f t="shared" si="136"/>
        <v>#REF!</v>
      </c>
    </row>
    <row r="204" spans="1:23" x14ac:dyDescent="0.3">
      <c r="A204" s="4">
        <v>200</v>
      </c>
      <c r="B204" s="5" t="s">
        <v>436</v>
      </c>
      <c r="C204" s="5" t="s">
        <v>360</v>
      </c>
      <c r="D204" s="5" t="s">
        <v>432</v>
      </c>
      <c r="E204" s="5" t="s">
        <v>437</v>
      </c>
      <c r="F204" s="6" t="s">
        <v>12</v>
      </c>
      <c r="G204" s="15">
        <v>0</v>
      </c>
      <c r="H204" s="15">
        <v>0</v>
      </c>
      <c r="I204" s="23">
        <f t="shared" si="137"/>
        <v>0</v>
      </c>
      <c r="J204" s="22" t="s">
        <v>1548</v>
      </c>
      <c r="K204" s="31" t="s">
        <v>1559</v>
      </c>
      <c r="L204" s="22" t="str">
        <f>IFERROR(VLOOKUP(B204,#REF!,5,FALSE)," ")</f>
        <v xml:space="preserve"> </v>
      </c>
      <c r="M204" s="22" t="str">
        <f>IFERROR(VLOOKUP(B204,#REF!,6,FALSE)," ")</f>
        <v xml:space="preserve"> </v>
      </c>
      <c r="N204" s="34" t="str">
        <f t="shared" si="140"/>
        <v xml:space="preserve"> </v>
      </c>
      <c r="O204" s="35" t="str">
        <f t="shared" si="141"/>
        <v xml:space="preserve"> </v>
      </c>
      <c r="P204" s="59">
        <f>IFERROR(VLOOKUP(B204,#REF!,2,FALSE),0)</f>
        <v>0</v>
      </c>
      <c r="Q204" s="60">
        <f>IFERROR(VLOOKUP(B204,#REF!,2,FALSE),0)</f>
        <v>0</v>
      </c>
      <c r="R204" s="53">
        <f t="shared" si="133"/>
        <v>0</v>
      </c>
      <c r="S204" s="67">
        <f t="shared" si="138"/>
        <v>0</v>
      </c>
      <c r="T204" s="65">
        <f t="shared" si="134"/>
        <v>0</v>
      </c>
      <c r="U204" s="64">
        <f t="shared" si="135"/>
        <v>0</v>
      </c>
      <c r="V204" s="21" t="e">
        <f>VLOOKUP(B204,Hoja1!$B$5:$H$749,21,FALSE)</f>
        <v>#REF!</v>
      </c>
      <c r="W204" s="63" t="e">
        <f t="shared" si="136"/>
        <v>#REF!</v>
      </c>
    </row>
    <row r="205" spans="1:23" x14ac:dyDescent="0.3">
      <c r="A205" s="4">
        <v>201</v>
      </c>
      <c r="B205" s="5" t="s">
        <v>438</v>
      </c>
      <c r="C205" s="5" t="s">
        <v>360</v>
      </c>
      <c r="D205" s="5" t="s">
        <v>432</v>
      </c>
      <c r="E205" s="5" t="s">
        <v>439</v>
      </c>
      <c r="F205" s="6" t="s">
        <v>12</v>
      </c>
      <c r="G205" s="15">
        <v>4306.91</v>
      </c>
      <c r="H205" s="15">
        <v>210.3</v>
      </c>
      <c r="I205" s="23">
        <f t="shared" si="137"/>
        <v>-0.95120000000000005</v>
      </c>
      <c r="J205" s="22" t="s">
        <v>1543</v>
      </c>
      <c r="K205" s="31" t="str">
        <f t="shared" ref="K205:K208" si="142">IF(AND(H205&gt;0,(0.5*G205)&gt;H205),"Subgrupo 1.1",IF(AND((0.5*G205)&lt;H205,G205&gt;H205),"Subgrupo 1.2","Grupo 2 "))</f>
        <v>Subgrupo 1.1</v>
      </c>
      <c r="L205" s="28" t="s">
        <v>1555</v>
      </c>
      <c r="M205" s="28" t="s">
        <v>1556</v>
      </c>
      <c r="N205" s="36">
        <f>ROUND(IF(0.75*G205&lt;1.03*H205,0.75*G205,1.03*H205),1)</f>
        <v>216.6</v>
      </c>
      <c r="O205" s="37">
        <f>ROUND(IF(G205&lt;1.08*H205,G205,1.08*H205),2)</f>
        <v>227.12</v>
      </c>
      <c r="P205" s="59">
        <f>IFERROR(VLOOKUP(B205,#REF!,2,FALSE),0)</f>
        <v>0</v>
      </c>
      <c r="Q205" s="60">
        <f>IFERROR(VLOOKUP(B205,#REF!,2,FALSE),0)</f>
        <v>0</v>
      </c>
      <c r="R205" s="53">
        <f t="shared" si="133"/>
        <v>0</v>
      </c>
      <c r="S205" s="67">
        <f t="shared" si="138"/>
        <v>0</v>
      </c>
      <c r="T205" s="65">
        <f t="shared" si="134"/>
        <v>0</v>
      </c>
      <c r="U205" s="64">
        <f t="shared" si="135"/>
        <v>0</v>
      </c>
      <c r="V205" s="21" t="e">
        <f>VLOOKUP(B205,Hoja1!$B$5:$H$749,21,FALSE)</f>
        <v>#REF!</v>
      </c>
      <c r="W205" s="63" t="e">
        <f t="shared" si="136"/>
        <v>#REF!</v>
      </c>
    </row>
    <row r="206" spans="1:23" x14ac:dyDescent="0.3">
      <c r="A206" s="4">
        <v>202</v>
      </c>
      <c r="B206" s="5" t="s">
        <v>440</v>
      </c>
      <c r="C206" s="5" t="s">
        <v>360</v>
      </c>
      <c r="D206" s="5" t="s">
        <v>432</v>
      </c>
      <c r="E206" s="5" t="s">
        <v>441</v>
      </c>
      <c r="F206" s="6" t="s">
        <v>12</v>
      </c>
      <c r="G206" s="15">
        <v>0</v>
      </c>
      <c r="H206" s="15">
        <v>0</v>
      </c>
      <c r="I206" s="23">
        <f t="shared" si="137"/>
        <v>0</v>
      </c>
      <c r="J206" s="22" t="s">
        <v>1548</v>
      </c>
      <c r="K206" s="31" t="s">
        <v>1559</v>
      </c>
      <c r="L206" s="22" t="str">
        <f>IFERROR(VLOOKUP(B206,#REF!,5,FALSE)," ")</f>
        <v xml:space="preserve"> </v>
      </c>
      <c r="M206" s="22" t="str">
        <f>IFERROR(VLOOKUP(B206,#REF!,6,FALSE)," ")</f>
        <v xml:space="preserve"> </v>
      </c>
      <c r="N206" s="34" t="str">
        <f t="shared" ref="N206:N207" si="143">+L206</f>
        <v xml:space="preserve"> </v>
      </c>
      <c r="O206" s="35" t="str">
        <f t="shared" ref="O206:O207" si="144">+M206</f>
        <v xml:space="preserve"> </v>
      </c>
      <c r="P206" s="59">
        <f>IFERROR(VLOOKUP(B206,#REF!,2,FALSE),0)</f>
        <v>0</v>
      </c>
      <c r="Q206" s="60">
        <f>IFERROR(VLOOKUP(B206,#REF!,2,FALSE),0)</f>
        <v>0</v>
      </c>
      <c r="R206" s="53">
        <f t="shared" si="133"/>
        <v>0</v>
      </c>
      <c r="S206" s="67">
        <f t="shared" si="138"/>
        <v>0</v>
      </c>
      <c r="T206" s="65">
        <f t="shared" si="134"/>
        <v>0</v>
      </c>
      <c r="U206" s="64">
        <f t="shared" si="135"/>
        <v>0</v>
      </c>
      <c r="V206" s="21" t="e">
        <f>VLOOKUP(B206,Hoja1!$B$5:$H$749,21,FALSE)</f>
        <v>#REF!</v>
      </c>
      <c r="W206" s="63" t="e">
        <f t="shared" si="136"/>
        <v>#REF!</v>
      </c>
    </row>
    <row r="207" spans="1:23" x14ac:dyDescent="0.3">
      <c r="A207" s="4">
        <v>203</v>
      </c>
      <c r="B207" s="5" t="s">
        <v>442</v>
      </c>
      <c r="C207" s="5" t="s">
        <v>360</v>
      </c>
      <c r="D207" s="5" t="s">
        <v>432</v>
      </c>
      <c r="E207" s="5" t="s">
        <v>443</v>
      </c>
      <c r="F207" s="6" t="s">
        <v>12</v>
      </c>
      <c r="G207" s="15">
        <v>0</v>
      </c>
      <c r="H207" s="15">
        <v>0</v>
      </c>
      <c r="I207" s="23">
        <f t="shared" si="137"/>
        <v>0</v>
      </c>
      <c r="J207" s="22" t="s">
        <v>1548</v>
      </c>
      <c r="K207" s="31" t="s">
        <v>1559</v>
      </c>
      <c r="L207" s="22" t="str">
        <f>IFERROR(VLOOKUP(B207,#REF!,5,FALSE)," ")</f>
        <v xml:space="preserve"> </v>
      </c>
      <c r="M207" s="22" t="str">
        <f>IFERROR(VLOOKUP(B207,#REF!,6,FALSE)," ")</f>
        <v xml:space="preserve"> </v>
      </c>
      <c r="N207" s="34" t="str">
        <f t="shared" si="143"/>
        <v xml:space="preserve"> </v>
      </c>
      <c r="O207" s="35" t="str">
        <f t="shared" si="144"/>
        <v xml:space="preserve"> </v>
      </c>
      <c r="P207" s="59">
        <f>IFERROR(VLOOKUP(B207,#REF!,2,FALSE),0)</f>
        <v>0</v>
      </c>
      <c r="Q207" s="60">
        <f>IFERROR(VLOOKUP(B207,#REF!,2,FALSE),0)</f>
        <v>0</v>
      </c>
      <c r="R207" s="53">
        <f t="shared" si="133"/>
        <v>0</v>
      </c>
      <c r="S207" s="67">
        <f t="shared" si="138"/>
        <v>0</v>
      </c>
      <c r="T207" s="65">
        <f t="shared" si="134"/>
        <v>0</v>
      </c>
      <c r="U207" s="64">
        <f t="shared" si="135"/>
        <v>0</v>
      </c>
      <c r="V207" s="21" t="e">
        <f>VLOOKUP(B207,Hoja1!$B$5:$H$749,21,FALSE)</f>
        <v>#REF!</v>
      </c>
      <c r="W207" s="63" t="e">
        <f t="shared" si="136"/>
        <v>#REF!</v>
      </c>
    </row>
    <row r="208" spans="1:23" x14ac:dyDescent="0.3">
      <c r="A208" s="4">
        <v>204</v>
      </c>
      <c r="B208" s="5" t="s">
        <v>444</v>
      </c>
      <c r="C208" s="5" t="s">
        <v>360</v>
      </c>
      <c r="D208" s="5" t="s">
        <v>432</v>
      </c>
      <c r="E208" s="5" t="s">
        <v>445</v>
      </c>
      <c r="F208" s="6" t="s">
        <v>12</v>
      </c>
      <c r="G208" s="15">
        <v>16969.2</v>
      </c>
      <c r="H208" s="15">
        <v>2220.4</v>
      </c>
      <c r="I208" s="23">
        <f t="shared" si="137"/>
        <v>-0.86919999999999997</v>
      </c>
      <c r="J208" s="22" t="s">
        <v>1543</v>
      </c>
      <c r="K208" s="31" t="str">
        <f t="shared" si="142"/>
        <v>Subgrupo 1.1</v>
      </c>
      <c r="L208" s="28" t="s">
        <v>1555</v>
      </c>
      <c r="M208" s="28" t="s">
        <v>1556</v>
      </c>
      <c r="N208" s="36">
        <f>ROUND(IF(0.75*G208&lt;1.03*H208,0.75*G208,1.03*H208),1)</f>
        <v>2287</v>
      </c>
      <c r="O208" s="37">
        <f>ROUND(IF(G208&lt;1.08*H208,G208,1.08*H208),2)</f>
        <v>2398.0300000000002</v>
      </c>
      <c r="P208" s="59">
        <f>IFERROR(VLOOKUP(B208,#REF!,2,FALSE),0)</f>
        <v>0</v>
      </c>
      <c r="Q208" s="60">
        <f>IFERROR(VLOOKUP(B208,#REF!,2,FALSE),0)</f>
        <v>0</v>
      </c>
      <c r="R208" s="53">
        <f t="shared" si="133"/>
        <v>0</v>
      </c>
      <c r="S208" s="67">
        <f t="shared" si="138"/>
        <v>0</v>
      </c>
      <c r="T208" s="65">
        <f t="shared" si="134"/>
        <v>0</v>
      </c>
      <c r="U208" s="64">
        <f t="shared" si="135"/>
        <v>0</v>
      </c>
      <c r="V208" s="21" t="e">
        <f>VLOOKUP(B208,Hoja1!$B$5:$H$749,21,FALSE)</f>
        <v>#REF!</v>
      </c>
      <c r="W208" s="63" t="e">
        <f t="shared" si="136"/>
        <v>#REF!</v>
      </c>
    </row>
    <row r="209" spans="1:23" x14ac:dyDescent="0.3">
      <c r="A209" s="4">
        <v>205</v>
      </c>
      <c r="B209" s="5" t="s">
        <v>446</v>
      </c>
      <c r="C209" s="5" t="s">
        <v>360</v>
      </c>
      <c r="D209" s="5" t="s">
        <v>432</v>
      </c>
      <c r="E209" s="5" t="s">
        <v>447</v>
      </c>
      <c r="F209" s="6" t="s">
        <v>12</v>
      </c>
      <c r="G209" s="15">
        <v>0</v>
      </c>
      <c r="H209" s="15">
        <v>0</v>
      </c>
      <c r="I209" s="23">
        <f t="shared" si="137"/>
        <v>0</v>
      </c>
      <c r="J209" s="22" t="s">
        <v>1548</v>
      </c>
      <c r="K209" s="31" t="s">
        <v>1559</v>
      </c>
      <c r="L209" s="22" t="str">
        <f>IFERROR(VLOOKUP(B209,#REF!,5,FALSE)," ")</f>
        <v xml:space="preserve"> </v>
      </c>
      <c r="M209" s="22" t="str">
        <f>IFERROR(VLOOKUP(B209,#REF!,6,FALSE)," ")</f>
        <v xml:space="preserve"> </v>
      </c>
      <c r="N209" s="34" t="str">
        <f>+L209</f>
        <v xml:space="preserve"> </v>
      </c>
      <c r="O209" s="35" t="str">
        <f>+M209</f>
        <v xml:space="preserve"> </v>
      </c>
      <c r="P209" s="59">
        <f>IFERROR(VLOOKUP(B209,#REF!,2,FALSE),0)</f>
        <v>0</v>
      </c>
      <c r="Q209" s="60">
        <f>IFERROR(VLOOKUP(B209,#REF!,2,FALSE),0)</f>
        <v>0</v>
      </c>
      <c r="R209" s="53">
        <f t="shared" si="133"/>
        <v>0</v>
      </c>
      <c r="S209" s="67">
        <f t="shared" si="138"/>
        <v>0</v>
      </c>
      <c r="T209" s="65">
        <f t="shared" si="134"/>
        <v>0</v>
      </c>
      <c r="U209" s="64">
        <f t="shared" si="135"/>
        <v>0</v>
      </c>
      <c r="V209" s="21" t="e">
        <f>VLOOKUP(B209,Hoja1!$B$5:$H$749,21,FALSE)</f>
        <v>#REF!</v>
      </c>
      <c r="W209" s="63" t="e">
        <f t="shared" si="136"/>
        <v>#REF!</v>
      </c>
    </row>
    <row r="210" spans="1:23" x14ac:dyDescent="0.3">
      <c r="A210" s="4">
        <v>206</v>
      </c>
      <c r="B210" s="5" t="s">
        <v>448</v>
      </c>
      <c r="C210" s="5" t="s">
        <v>360</v>
      </c>
      <c r="D210" s="5" t="s">
        <v>449</v>
      </c>
      <c r="E210" s="5" t="s">
        <v>449</v>
      </c>
      <c r="F210" s="6" t="s">
        <v>30</v>
      </c>
      <c r="G210" s="15">
        <v>20532.199999999997</v>
      </c>
      <c r="H210" s="15">
        <v>11221.800000000001</v>
      </c>
      <c r="I210" s="23">
        <f t="shared" si="137"/>
        <v>-0.45350000000000001</v>
      </c>
      <c r="J210" s="22" t="s">
        <v>1543</v>
      </c>
      <c r="K210" s="30" t="str">
        <f t="shared" si="139"/>
        <v>X &lt; -40%B</v>
      </c>
      <c r="L210" s="24" t="e">
        <f>VLOOKUP(K210,#REF!,2,FALSE)</f>
        <v>#REF!</v>
      </c>
      <c r="M210" s="24" t="e">
        <f>VLOOKUP(K210,#REF!,3,FALSE)</f>
        <v>#REF!</v>
      </c>
      <c r="N210" s="34" t="e">
        <f>ROUND(H210*(1+L210),2)</f>
        <v>#REF!</v>
      </c>
      <c r="O210" s="35" t="e">
        <f>ROUND(H210*(1+M210),2)</f>
        <v>#REF!</v>
      </c>
      <c r="P210" s="57">
        <f>IFERROR(VLOOKUP(B210,#REF!,2,FALSE),0)</f>
        <v>0</v>
      </c>
      <c r="Q210" s="58">
        <f>IFERROR(VLOOKUP(B210,#REF!,2,FALSE),0)</f>
        <v>0</v>
      </c>
      <c r="R210" s="54">
        <f t="shared" si="133"/>
        <v>0</v>
      </c>
      <c r="S210" s="67" t="e">
        <f t="shared" si="138"/>
        <v>#REF!</v>
      </c>
      <c r="T210" s="65" t="e">
        <f t="shared" si="134"/>
        <v>#REF!</v>
      </c>
      <c r="U210" s="64" t="e">
        <f t="shared" si="135"/>
        <v>#REF!</v>
      </c>
      <c r="V210" s="21" t="e">
        <f>VLOOKUP(B210,Hoja1!$B$5:$H$749,21,FALSE)</f>
        <v>#REF!</v>
      </c>
      <c r="W210" s="63" t="e">
        <f t="shared" si="136"/>
        <v>#REF!</v>
      </c>
    </row>
    <row r="211" spans="1:23" x14ac:dyDescent="0.3">
      <c r="A211" s="4">
        <v>207</v>
      </c>
      <c r="B211" s="5" t="s">
        <v>450</v>
      </c>
      <c r="C211" s="5" t="s">
        <v>360</v>
      </c>
      <c r="D211" s="5" t="s">
        <v>449</v>
      </c>
      <c r="E211" s="5" t="s">
        <v>451</v>
      </c>
      <c r="F211" s="6" t="s">
        <v>12</v>
      </c>
      <c r="G211" s="15">
        <v>0</v>
      </c>
      <c r="H211" s="15">
        <v>196.3</v>
      </c>
      <c r="I211" s="23">
        <f t="shared" si="137"/>
        <v>0</v>
      </c>
      <c r="J211" s="22" t="s">
        <v>1548</v>
      </c>
      <c r="K211" s="31" t="s">
        <v>1559</v>
      </c>
      <c r="L211" s="22" t="str">
        <f>IFERROR(VLOOKUP(B211,#REF!,5,FALSE)," ")</f>
        <v xml:space="preserve"> </v>
      </c>
      <c r="M211" s="22" t="str">
        <f>IFERROR(VLOOKUP(B211,#REF!,6,FALSE)," ")</f>
        <v xml:space="preserve"> </v>
      </c>
      <c r="N211" s="34" t="str">
        <f>+L211</f>
        <v xml:space="preserve"> </v>
      </c>
      <c r="O211" s="35" t="str">
        <f>+M211</f>
        <v xml:space="preserve"> </v>
      </c>
      <c r="P211" s="59">
        <f>IFERROR(VLOOKUP(B211,#REF!,2,FALSE),0)</f>
        <v>0</v>
      </c>
      <c r="Q211" s="60">
        <f>IFERROR(VLOOKUP(B211,#REF!,2,FALSE),0)</f>
        <v>0</v>
      </c>
      <c r="R211" s="53">
        <f t="shared" si="133"/>
        <v>0</v>
      </c>
      <c r="S211" s="67">
        <f t="shared" si="138"/>
        <v>0</v>
      </c>
      <c r="T211" s="65">
        <f t="shared" si="134"/>
        <v>0</v>
      </c>
      <c r="U211" s="64">
        <f t="shared" si="135"/>
        <v>0</v>
      </c>
      <c r="V211" s="21" t="e">
        <f>VLOOKUP(B211,Hoja1!$B$5:$H$749,21,FALSE)</f>
        <v>#REF!</v>
      </c>
      <c r="W211" s="63" t="e">
        <f t="shared" si="136"/>
        <v>#REF!</v>
      </c>
    </row>
    <row r="212" spans="1:23" x14ac:dyDescent="0.3">
      <c r="A212" s="4">
        <v>208</v>
      </c>
      <c r="B212" s="5" t="s">
        <v>452</v>
      </c>
      <c r="C212" s="5" t="s">
        <v>453</v>
      </c>
      <c r="D212" s="5" t="s">
        <v>453</v>
      </c>
      <c r="E212" s="5" t="s">
        <v>453</v>
      </c>
      <c r="F212" s="6" t="s">
        <v>9</v>
      </c>
      <c r="G212" s="15">
        <v>22340983.539999999</v>
      </c>
      <c r="H212" s="15">
        <v>16812778.270000003</v>
      </c>
      <c r="I212" s="23">
        <f t="shared" si="137"/>
        <v>-0.24740000000000001</v>
      </c>
      <c r="J212" s="22" t="s">
        <v>1545</v>
      </c>
      <c r="K212" s="30" t="str">
        <f t="shared" si="139"/>
        <v>-30%≤ X &lt; -20%A</v>
      </c>
      <c r="L212" s="24" t="e">
        <f>VLOOKUP(K212,#REF!,2,FALSE)</f>
        <v>#REF!</v>
      </c>
      <c r="M212" s="24" t="e">
        <f>VLOOKUP(K212,#REF!,3,FALSE)</f>
        <v>#REF!</v>
      </c>
      <c r="N212" s="34" t="e">
        <f t="shared" ref="N212:N217" si="145">ROUND(H212*(1+L212),2)</f>
        <v>#REF!</v>
      </c>
      <c r="O212" s="35" t="e">
        <f t="shared" ref="O212:O217" si="146">ROUND(H212*(1+M212),2)</f>
        <v>#REF!</v>
      </c>
      <c r="P212" s="57">
        <f>IFERROR(VLOOKUP(B212,#REF!,2,FALSE),0)</f>
        <v>0</v>
      </c>
      <c r="Q212" s="58">
        <f>IFERROR(VLOOKUP(B212,#REF!,2,FALSE),0)</f>
        <v>0</v>
      </c>
      <c r="R212" s="54">
        <f t="shared" si="133"/>
        <v>0</v>
      </c>
      <c r="S212" s="67" t="e">
        <f t="shared" si="138"/>
        <v>#REF!</v>
      </c>
      <c r="T212" s="65" t="e">
        <f t="shared" si="134"/>
        <v>#REF!</v>
      </c>
      <c r="U212" s="64" t="e">
        <f t="shared" si="135"/>
        <v>#REF!</v>
      </c>
      <c r="V212" s="21" t="e">
        <f>VLOOKUP(B212,Hoja1!$B$5:$H$749,21,FALSE)</f>
        <v>#REF!</v>
      </c>
      <c r="W212" s="63" t="e">
        <f t="shared" si="136"/>
        <v>#REF!</v>
      </c>
    </row>
    <row r="213" spans="1:23" x14ac:dyDescent="0.3">
      <c r="A213" s="4">
        <v>209</v>
      </c>
      <c r="B213" s="5" t="s">
        <v>454</v>
      </c>
      <c r="C213" s="5" t="s">
        <v>453</v>
      </c>
      <c r="D213" s="5" t="s">
        <v>453</v>
      </c>
      <c r="E213" s="5" t="s">
        <v>455</v>
      </c>
      <c r="F213" s="6" t="s">
        <v>60</v>
      </c>
      <c r="G213" s="15">
        <v>2702641.89</v>
      </c>
      <c r="H213" s="15">
        <v>1969103.52</v>
      </c>
      <c r="I213" s="23">
        <f t="shared" si="137"/>
        <v>-0.27139999999999997</v>
      </c>
      <c r="J213" s="22" t="s">
        <v>1545</v>
      </c>
      <c r="K213" s="30" t="str">
        <f t="shared" si="139"/>
        <v>-30%≤ X &lt; -20%D</v>
      </c>
      <c r="L213" s="24" t="e">
        <f>VLOOKUP(K213,#REF!,2,FALSE)</f>
        <v>#REF!</v>
      </c>
      <c r="M213" s="24" t="e">
        <f>VLOOKUP(K213,#REF!,3,FALSE)</f>
        <v>#REF!</v>
      </c>
      <c r="N213" s="34" t="e">
        <f t="shared" si="145"/>
        <v>#REF!</v>
      </c>
      <c r="O213" s="35" t="e">
        <f t="shared" si="146"/>
        <v>#REF!</v>
      </c>
      <c r="P213" s="57">
        <f>IFERROR(VLOOKUP(B213,#REF!,2,FALSE),0)</f>
        <v>0</v>
      </c>
      <c r="Q213" s="58">
        <f>IFERROR(VLOOKUP(B213,#REF!,2,FALSE),0)</f>
        <v>0</v>
      </c>
      <c r="R213" s="54">
        <f t="shared" si="133"/>
        <v>0</v>
      </c>
      <c r="S213" s="67" t="e">
        <f t="shared" si="138"/>
        <v>#REF!</v>
      </c>
      <c r="T213" s="65" t="e">
        <f t="shared" si="134"/>
        <v>#REF!</v>
      </c>
      <c r="U213" s="64" t="e">
        <f t="shared" si="135"/>
        <v>#REF!</v>
      </c>
      <c r="V213" s="21" t="e">
        <f>VLOOKUP(B213,Hoja1!$B$5:$H$749,21,FALSE)</f>
        <v>#REF!</v>
      </c>
      <c r="W213" s="63" t="e">
        <f t="shared" si="136"/>
        <v>#REF!</v>
      </c>
    </row>
    <row r="214" spans="1:23" x14ac:dyDescent="0.3">
      <c r="A214" s="4">
        <v>210</v>
      </c>
      <c r="B214" s="5" t="s">
        <v>456</v>
      </c>
      <c r="C214" s="5" t="s">
        <v>453</v>
      </c>
      <c r="D214" s="5" t="s">
        <v>457</v>
      </c>
      <c r="E214" s="5" t="s">
        <v>457</v>
      </c>
      <c r="F214" s="6" t="s">
        <v>30</v>
      </c>
      <c r="G214" s="15">
        <v>805681.6</v>
      </c>
      <c r="H214" s="15">
        <v>717770.29999999993</v>
      </c>
      <c r="I214" s="23">
        <f t="shared" si="137"/>
        <v>-0.1091</v>
      </c>
      <c r="J214" s="22" t="s">
        <v>1546</v>
      </c>
      <c r="K214" s="30" t="str">
        <f t="shared" si="139"/>
        <v>-20%≤ X &lt; -10%B</v>
      </c>
      <c r="L214" s="24" t="e">
        <f>VLOOKUP(K214,#REF!,2,FALSE)</f>
        <v>#REF!</v>
      </c>
      <c r="M214" s="24" t="e">
        <f>VLOOKUP(K214,#REF!,3,FALSE)</f>
        <v>#REF!</v>
      </c>
      <c r="N214" s="34" t="e">
        <f t="shared" si="145"/>
        <v>#REF!</v>
      </c>
      <c r="O214" s="35" t="e">
        <f t="shared" si="146"/>
        <v>#REF!</v>
      </c>
      <c r="P214" s="57">
        <f>IFERROR(VLOOKUP(B214,#REF!,2,FALSE),0)</f>
        <v>0</v>
      </c>
      <c r="Q214" s="58">
        <f>IFERROR(VLOOKUP(B214,#REF!,2,FALSE),0)</f>
        <v>0</v>
      </c>
      <c r="R214" s="54">
        <f t="shared" si="133"/>
        <v>0</v>
      </c>
      <c r="S214" s="67" t="e">
        <f t="shared" si="138"/>
        <v>#REF!</v>
      </c>
      <c r="T214" s="65" t="e">
        <f t="shared" si="134"/>
        <v>#REF!</v>
      </c>
      <c r="U214" s="64" t="e">
        <f t="shared" si="135"/>
        <v>#REF!</v>
      </c>
      <c r="V214" s="21" t="e">
        <f>VLOOKUP(B214,Hoja1!$B$5:$H$749,21,FALSE)</f>
        <v>#REF!</v>
      </c>
      <c r="W214" s="63" t="e">
        <f t="shared" si="136"/>
        <v>#REF!</v>
      </c>
    </row>
    <row r="215" spans="1:23" x14ac:dyDescent="0.3">
      <c r="A215" s="4">
        <v>211</v>
      </c>
      <c r="B215" s="5" t="s">
        <v>458</v>
      </c>
      <c r="C215" s="5" t="s">
        <v>453</v>
      </c>
      <c r="D215" s="5" t="s">
        <v>459</v>
      </c>
      <c r="E215" s="5" t="s">
        <v>459</v>
      </c>
      <c r="F215" s="6" t="s">
        <v>30</v>
      </c>
      <c r="G215" s="15">
        <v>504452.76999999996</v>
      </c>
      <c r="H215" s="15">
        <v>506587.16999999993</v>
      </c>
      <c r="I215" s="23">
        <f t="shared" si="137"/>
        <v>4.1999999999999997E-3</v>
      </c>
      <c r="J215" s="22" t="s">
        <v>1548</v>
      </c>
      <c r="K215" s="30" t="str">
        <f t="shared" si="139"/>
        <v>0%≤ X &lt; 10%B</v>
      </c>
      <c r="L215" s="24" t="e">
        <f>VLOOKUP(K215,#REF!,2,FALSE)</f>
        <v>#REF!</v>
      </c>
      <c r="M215" s="24" t="e">
        <f>VLOOKUP(K215,#REF!,3,FALSE)</f>
        <v>#REF!</v>
      </c>
      <c r="N215" s="34" t="e">
        <f t="shared" si="145"/>
        <v>#REF!</v>
      </c>
      <c r="O215" s="35" t="e">
        <f t="shared" si="146"/>
        <v>#REF!</v>
      </c>
      <c r="P215" s="57">
        <f>IFERROR(VLOOKUP(B215,#REF!,2,FALSE),0)</f>
        <v>0</v>
      </c>
      <c r="Q215" s="58">
        <f>IFERROR(VLOOKUP(B215,#REF!,2,FALSE),0)</f>
        <v>0</v>
      </c>
      <c r="R215" s="54">
        <f t="shared" si="133"/>
        <v>0</v>
      </c>
      <c r="S215" s="67" t="e">
        <f t="shared" si="138"/>
        <v>#REF!</v>
      </c>
      <c r="T215" s="65" t="e">
        <f t="shared" si="134"/>
        <v>#REF!</v>
      </c>
      <c r="U215" s="64" t="e">
        <f t="shared" si="135"/>
        <v>#REF!</v>
      </c>
      <c r="V215" s="21" t="e">
        <f>VLOOKUP(B215,Hoja1!$B$5:$H$749,21,FALSE)</f>
        <v>#REF!</v>
      </c>
      <c r="W215" s="63" t="e">
        <f t="shared" si="136"/>
        <v>#REF!</v>
      </c>
    </row>
    <row r="216" spans="1:23" x14ac:dyDescent="0.3">
      <c r="A216" s="4">
        <v>212</v>
      </c>
      <c r="B216" s="5" t="s">
        <v>460</v>
      </c>
      <c r="C216" s="5" t="s">
        <v>453</v>
      </c>
      <c r="D216" s="5" t="s">
        <v>461</v>
      </c>
      <c r="E216" s="5" t="s">
        <v>461</v>
      </c>
      <c r="F216" s="6" t="s">
        <v>9</v>
      </c>
      <c r="G216" s="15">
        <v>466810.5</v>
      </c>
      <c r="H216" s="15">
        <v>327526.18000000005</v>
      </c>
      <c r="I216" s="23">
        <f t="shared" si="137"/>
        <v>-0.2984</v>
      </c>
      <c r="J216" s="22" t="s">
        <v>1545</v>
      </c>
      <c r="K216" s="30" t="str">
        <f t="shared" si="139"/>
        <v>-30%≤ X &lt; -20%A</v>
      </c>
      <c r="L216" s="24" t="e">
        <f>VLOOKUP(K216,#REF!,2,FALSE)</f>
        <v>#REF!</v>
      </c>
      <c r="M216" s="24" t="e">
        <f>VLOOKUP(K216,#REF!,3,FALSE)</f>
        <v>#REF!</v>
      </c>
      <c r="N216" s="34" t="e">
        <f t="shared" si="145"/>
        <v>#REF!</v>
      </c>
      <c r="O216" s="35" t="e">
        <f t="shared" si="146"/>
        <v>#REF!</v>
      </c>
      <c r="P216" s="57">
        <f>IFERROR(VLOOKUP(B216,#REF!,2,FALSE),0)</f>
        <v>0</v>
      </c>
      <c r="Q216" s="58">
        <f>IFERROR(VLOOKUP(B216,#REF!,2,FALSE),0)</f>
        <v>0</v>
      </c>
      <c r="R216" s="54">
        <f t="shared" si="133"/>
        <v>0</v>
      </c>
      <c r="S216" s="67" t="e">
        <f t="shared" si="138"/>
        <v>#REF!</v>
      </c>
      <c r="T216" s="65" t="e">
        <f t="shared" si="134"/>
        <v>#REF!</v>
      </c>
      <c r="U216" s="64" t="e">
        <f t="shared" si="135"/>
        <v>#REF!</v>
      </c>
      <c r="V216" s="21" t="e">
        <f>VLOOKUP(B216,Hoja1!$B$5:$H$749,21,FALSE)</f>
        <v>#REF!</v>
      </c>
      <c r="W216" s="63" t="e">
        <f t="shared" si="136"/>
        <v>#REF!</v>
      </c>
    </row>
    <row r="217" spans="1:23" x14ac:dyDescent="0.3">
      <c r="A217" s="4">
        <v>213</v>
      </c>
      <c r="B217" s="5" t="s">
        <v>462</v>
      </c>
      <c r="C217" s="5" t="s">
        <v>453</v>
      </c>
      <c r="D217" s="5" t="s">
        <v>463</v>
      </c>
      <c r="E217" s="5" t="s">
        <v>463</v>
      </c>
      <c r="F217" s="6" t="s">
        <v>30</v>
      </c>
      <c r="G217" s="15">
        <v>277949.44</v>
      </c>
      <c r="H217" s="15">
        <v>202628.6</v>
      </c>
      <c r="I217" s="23">
        <f t="shared" si="137"/>
        <v>-0.27100000000000002</v>
      </c>
      <c r="J217" s="22" t="s">
        <v>1545</v>
      </c>
      <c r="K217" s="30" t="str">
        <f t="shared" si="139"/>
        <v>-30%≤ X &lt; -20%B</v>
      </c>
      <c r="L217" s="24" t="e">
        <f>VLOOKUP(K217,#REF!,2,FALSE)</f>
        <v>#REF!</v>
      </c>
      <c r="M217" s="24" t="e">
        <f>VLOOKUP(K217,#REF!,3,FALSE)</f>
        <v>#REF!</v>
      </c>
      <c r="N217" s="34" t="e">
        <f t="shared" si="145"/>
        <v>#REF!</v>
      </c>
      <c r="O217" s="35" t="e">
        <f t="shared" si="146"/>
        <v>#REF!</v>
      </c>
      <c r="P217" s="57">
        <f>IFERROR(VLOOKUP(B217,#REF!,2,FALSE),0)</f>
        <v>0</v>
      </c>
      <c r="Q217" s="58">
        <f>IFERROR(VLOOKUP(B217,#REF!,2,FALSE),0)</f>
        <v>0</v>
      </c>
      <c r="R217" s="54">
        <f t="shared" si="133"/>
        <v>0</v>
      </c>
      <c r="S217" s="67" t="e">
        <f t="shared" si="138"/>
        <v>#REF!</v>
      </c>
      <c r="T217" s="65" t="e">
        <f t="shared" si="134"/>
        <v>#REF!</v>
      </c>
      <c r="U217" s="64" t="e">
        <f t="shared" si="135"/>
        <v>#REF!</v>
      </c>
      <c r="V217" s="21" t="e">
        <f>VLOOKUP(B217,Hoja1!$B$5:$H$749,21,FALSE)</f>
        <v>#REF!</v>
      </c>
      <c r="W217" s="63" t="e">
        <f t="shared" si="136"/>
        <v>#REF!</v>
      </c>
    </row>
    <row r="218" spans="1:23" x14ac:dyDescent="0.3">
      <c r="A218" s="4">
        <v>214</v>
      </c>
      <c r="B218" s="5" t="s">
        <v>464</v>
      </c>
      <c r="C218" s="5" t="s">
        <v>453</v>
      </c>
      <c r="D218" s="5" t="s">
        <v>463</v>
      </c>
      <c r="E218" s="5" t="s">
        <v>465</v>
      </c>
      <c r="F218" s="6" t="s">
        <v>12</v>
      </c>
      <c r="G218" s="15">
        <v>15535</v>
      </c>
      <c r="H218" s="15">
        <v>3481</v>
      </c>
      <c r="I218" s="23">
        <f t="shared" si="137"/>
        <v>-0.77590000000000003</v>
      </c>
      <c r="J218" s="22" t="s">
        <v>1543</v>
      </c>
      <c r="K218" s="31" t="str">
        <f>IF(AND(H218&gt;0,(0.5*G218)&gt;H218),"Subgrupo 1.1",IF(AND((0.5*G218)&lt;H218,G218&gt;H218),"Subgrupo 1.2","Grupo 2 "))</f>
        <v>Subgrupo 1.1</v>
      </c>
      <c r="L218" s="28" t="s">
        <v>1555</v>
      </c>
      <c r="M218" s="28" t="s">
        <v>1556</v>
      </c>
      <c r="N218" s="36">
        <f>ROUND(IF(0.75*G218&lt;1.03*H218,0.75*G218,1.03*H218),1)</f>
        <v>3585.4</v>
      </c>
      <c r="O218" s="37">
        <f>ROUND(IF(G218&lt;1.08*H218,G218,1.08*H218),2)</f>
        <v>3759.48</v>
      </c>
      <c r="P218" s="59">
        <f>IFERROR(VLOOKUP(B218,#REF!,2,FALSE),0)</f>
        <v>0</v>
      </c>
      <c r="Q218" s="60">
        <f>IFERROR(VLOOKUP(B218,#REF!,2,FALSE),0)</f>
        <v>0</v>
      </c>
      <c r="R218" s="53">
        <f t="shared" si="133"/>
        <v>0</v>
      </c>
      <c r="S218" s="67">
        <f t="shared" si="138"/>
        <v>0</v>
      </c>
      <c r="T218" s="65">
        <f t="shared" si="134"/>
        <v>0</v>
      </c>
      <c r="U218" s="64">
        <f t="shared" si="135"/>
        <v>0</v>
      </c>
      <c r="V218" s="21" t="e">
        <f>VLOOKUP(B218,Hoja1!$B$5:$H$749,21,FALSE)</f>
        <v>#REF!</v>
      </c>
      <c r="W218" s="63" t="e">
        <f t="shared" si="136"/>
        <v>#REF!</v>
      </c>
    </row>
    <row r="219" spans="1:23" x14ac:dyDescent="0.3">
      <c r="A219" s="4">
        <v>215</v>
      </c>
      <c r="B219" s="5" t="s">
        <v>466</v>
      </c>
      <c r="C219" s="5" t="s">
        <v>453</v>
      </c>
      <c r="D219" s="5" t="s">
        <v>467</v>
      </c>
      <c r="E219" s="5" t="s">
        <v>467</v>
      </c>
      <c r="F219" s="6" t="s">
        <v>9</v>
      </c>
      <c r="G219" s="15">
        <v>672065.28</v>
      </c>
      <c r="H219" s="15">
        <v>838402.53</v>
      </c>
      <c r="I219" s="23">
        <f t="shared" si="137"/>
        <v>0.2475</v>
      </c>
      <c r="J219" s="22" t="s">
        <v>1550</v>
      </c>
      <c r="K219" s="30" t="str">
        <f t="shared" si="139"/>
        <v>20%≤ XA</v>
      </c>
      <c r="L219" s="24" t="e">
        <f>VLOOKUP(K219,#REF!,2,FALSE)</f>
        <v>#REF!</v>
      </c>
      <c r="M219" s="24" t="e">
        <f>VLOOKUP(K219,#REF!,3,FALSE)</f>
        <v>#REF!</v>
      </c>
      <c r="N219" s="34" t="e">
        <f t="shared" ref="N219:N239" si="147">ROUND(H219*(1+L219),2)</f>
        <v>#REF!</v>
      </c>
      <c r="O219" s="35" t="e">
        <f t="shared" ref="O219:O239" si="148">ROUND(H219*(1+M219),2)</f>
        <v>#REF!</v>
      </c>
      <c r="P219" s="57">
        <f>IFERROR(VLOOKUP(B219,#REF!,2,FALSE),0)</f>
        <v>0</v>
      </c>
      <c r="Q219" s="58">
        <f>IFERROR(VLOOKUP(B219,#REF!,2,FALSE),0)</f>
        <v>0</v>
      </c>
      <c r="R219" s="54">
        <f t="shared" si="133"/>
        <v>0</v>
      </c>
      <c r="S219" s="67" t="e">
        <f t="shared" si="138"/>
        <v>#REF!</v>
      </c>
      <c r="T219" s="65" t="e">
        <f t="shared" si="134"/>
        <v>#REF!</v>
      </c>
      <c r="U219" s="64" t="e">
        <f t="shared" si="135"/>
        <v>#REF!</v>
      </c>
      <c r="V219" s="21" t="e">
        <f>VLOOKUP(B219,Hoja1!$B$5:$H$749,21,FALSE)</f>
        <v>#REF!</v>
      </c>
      <c r="W219" s="63" t="e">
        <f t="shared" si="136"/>
        <v>#REF!</v>
      </c>
    </row>
    <row r="220" spans="1:23" x14ac:dyDescent="0.3">
      <c r="A220" s="4">
        <v>216</v>
      </c>
      <c r="B220" s="5" t="s">
        <v>468</v>
      </c>
      <c r="C220" s="5" t="s">
        <v>453</v>
      </c>
      <c r="D220" s="5" t="s">
        <v>469</v>
      </c>
      <c r="E220" s="5" t="s">
        <v>470</v>
      </c>
      <c r="F220" s="6" t="s">
        <v>30</v>
      </c>
      <c r="G220" s="15">
        <v>345045.79000000004</v>
      </c>
      <c r="H220" s="15">
        <v>174842.24999999997</v>
      </c>
      <c r="I220" s="23">
        <f t="shared" si="137"/>
        <v>-0.49330000000000002</v>
      </c>
      <c r="J220" s="22" t="s">
        <v>1543</v>
      </c>
      <c r="K220" s="30" t="str">
        <f t="shared" si="139"/>
        <v>X &lt; -40%B</v>
      </c>
      <c r="L220" s="24" t="e">
        <f>VLOOKUP(K220,#REF!,2,FALSE)</f>
        <v>#REF!</v>
      </c>
      <c r="M220" s="24" t="e">
        <f>VLOOKUP(K220,#REF!,3,FALSE)</f>
        <v>#REF!</v>
      </c>
      <c r="N220" s="34" t="e">
        <f t="shared" si="147"/>
        <v>#REF!</v>
      </c>
      <c r="O220" s="35" t="e">
        <f t="shared" si="148"/>
        <v>#REF!</v>
      </c>
      <c r="P220" s="57">
        <f>IFERROR(VLOOKUP(B220,#REF!,2,FALSE),0)</f>
        <v>0</v>
      </c>
      <c r="Q220" s="58">
        <f>IFERROR(VLOOKUP(B220,#REF!,2,FALSE),0)</f>
        <v>0</v>
      </c>
      <c r="R220" s="54">
        <f t="shared" si="133"/>
        <v>0</v>
      </c>
      <c r="S220" s="67" t="e">
        <f t="shared" si="138"/>
        <v>#REF!</v>
      </c>
      <c r="T220" s="65" t="e">
        <f t="shared" si="134"/>
        <v>#REF!</v>
      </c>
      <c r="U220" s="64" t="e">
        <f t="shared" si="135"/>
        <v>#REF!</v>
      </c>
      <c r="V220" s="21" t="e">
        <f>VLOOKUP(B220,Hoja1!$B$5:$H$749,21,FALSE)</f>
        <v>#REF!</v>
      </c>
      <c r="W220" s="63" t="e">
        <f t="shared" si="136"/>
        <v>#REF!</v>
      </c>
    </row>
    <row r="221" spans="1:23" x14ac:dyDescent="0.3">
      <c r="A221" s="4">
        <v>217</v>
      </c>
      <c r="B221" s="5" t="s">
        <v>471</v>
      </c>
      <c r="C221" s="5" t="s">
        <v>453</v>
      </c>
      <c r="D221" s="5" t="s">
        <v>472</v>
      </c>
      <c r="E221" s="5" t="s">
        <v>472</v>
      </c>
      <c r="F221" s="6" t="s">
        <v>9</v>
      </c>
      <c r="G221" s="15">
        <v>6203838.2800000003</v>
      </c>
      <c r="H221" s="15">
        <v>3922378.6700000004</v>
      </c>
      <c r="I221" s="23">
        <f t="shared" si="137"/>
        <v>-0.36770000000000003</v>
      </c>
      <c r="J221" s="22" t="s">
        <v>1544</v>
      </c>
      <c r="K221" s="30" t="str">
        <f t="shared" si="139"/>
        <v>-40%≤ X &lt; -30%A</v>
      </c>
      <c r="L221" s="24" t="e">
        <f>VLOOKUP(K221,#REF!,2,FALSE)</f>
        <v>#REF!</v>
      </c>
      <c r="M221" s="24" t="e">
        <f>VLOOKUP(K221,#REF!,3,FALSE)</f>
        <v>#REF!</v>
      </c>
      <c r="N221" s="34" t="e">
        <f t="shared" si="147"/>
        <v>#REF!</v>
      </c>
      <c r="O221" s="35" t="e">
        <f t="shared" si="148"/>
        <v>#REF!</v>
      </c>
      <c r="P221" s="57">
        <f>IFERROR(VLOOKUP(B221,#REF!,2,FALSE),0)</f>
        <v>0</v>
      </c>
      <c r="Q221" s="58">
        <f>IFERROR(VLOOKUP(B221,#REF!,2,FALSE),0)</f>
        <v>0</v>
      </c>
      <c r="R221" s="54">
        <f t="shared" si="133"/>
        <v>0</v>
      </c>
      <c r="S221" s="67" t="e">
        <f t="shared" si="138"/>
        <v>#REF!</v>
      </c>
      <c r="T221" s="65" t="e">
        <f t="shared" si="134"/>
        <v>#REF!</v>
      </c>
      <c r="U221" s="64" t="e">
        <f t="shared" si="135"/>
        <v>#REF!</v>
      </c>
      <c r="V221" s="21" t="e">
        <f>VLOOKUP(B221,Hoja1!$B$5:$H$749,21,FALSE)</f>
        <v>#REF!</v>
      </c>
      <c r="W221" s="63" t="e">
        <f t="shared" si="136"/>
        <v>#REF!</v>
      </c>
    </row>
    <row r="222" spans="1:23" x14ac:dyDescent="0.3">
      <c r="A222" s="4">
        <v>218</v>
      </c>
      <c r="B222" s="5" t="s">
        <v>473</v>
      </c>
      <c r="C222" s="5" t="s">
        <v>453</v>
      </c>
      <c r="D222" s="5" t="s">
        <v>474</v>
      </c>
      <c r="E222" s="5" t="s">
        <v>474</v>
      </c>
      <c r="F222" s="6" t="s">
        <v>30</v>
      </c>
      <c r="G222" s="15">
        <v>812299.26</v>
      </c>
      <c r="H222" s="15">
        <v>472992.15</v>
      </c>
      <c r="I222" s="23">
        <f t="shared" si="137"/>
        <v>-0.41770000000000002</v>
      </c>
      <c r="J222" s="22" t="s">
        <v>1543</v>
      </c>
      <c r="K222" s="30" t="str">
        <f t="shared" si="139"/>
        <v>X &lt; -40%B</v>
      </c>
      <c r="L222" s="24" t="e">
        <f>VLOOKUP(K222,#REF!,2,FALSE)</f>
        <v>#REF!</v>
      </c>
      <c r="M222" s="24" t="e">
        <f>VLOOKUP(K222,#REF!,3,FALSE)</f>
        <v>#REF!</v>
      </c>
      <c r="N222" s="34" t="e">
        <f t="shared" si="147"/>
        <v>#REF!</v>
      </c>
      <c r="O222" s="35" t="e">
        <f t="shared" si="148"/>
        <v>#REF!</v>
      </c>
      <c r="P222" s="57">
        <f>IFERROR(VLOOKUP(B222,#REF!,2,FALSE),0)</f>
        <v>0</v>
      </c>
      <c r="Q222" s="58">
        <f>IFERROR(VLOOKUP(B222,#REF!,2,FALSE),0)</f>
        <v>0</v>
      </c>
      <c r="R222" s="54">
        <f t="shared" si="133"/>
        <v>0</v>
      </c>
      <c r="S222" s="67" t="e">
        <f t="shared" si="138"/>
        <v>#REF!</v>
      </c>
      <c r="T222" s="65" t="e">
        <f t="shared" si="134"/>
        <v>#REF!</v>
      </c>
      <c r="U222" s="64" t="e">
        <f t="shared" si="135"/>
        <v>#REF!</v>
      </c>
      <c r="V222" s="21" t="e">
        <f>VLOOKUP(B222,Hoja1!$B$5:$H$749,21,FALSE)</f>
        <v>#REF!</v>
      </c>
      <c r="W222" s="63" t="e">
        <f t="shared" si="136"/>
        <v>#REF!</v>
      </c>
    </row>
    <row r="223" spans="1:23" x14ac:dyDescent="0.3">
      <c r="A223" s="4">
        <v>219</v>
      </c>
      <c r="B223" s="5" t="s">
        <v>475</v>
      </c>
      <c r="C223" s="5" t="s">
        <v>453</v>
      </c>
      <c r="D223" s="5" t="s">
        <v>476</v>
      </c>
      <c r="E223" s="5" t="s">
        <v>477</v>
      </c>
      <c r="F223" s="6" t="s">
        <v>30</v>
      </c>
      <c r="G223" s="15">
        <v>286539.39999999997</v>
      </c>
      <c r="H223" s="15">
        <v>239208.02</v>
      </c>
      <c r="I223" s="23">
        <f t="shared" si="137"/>
        <v>-0.16520000000000001</v>
      </c>
      <c r="J223" s="22" t="s">
        <v>1546</v>
      </c>
      <c r="K223" s="30" t="str">
        <f t="shared" si="139"/>
        <v>-20%≤ X &lt; -10%B</v>
      </c>
      <c r="L223" s="24" t="e">
        <f>VLOOKUP(K223,#REF!,2,FALSE)</f>
        <v>#REF!</v>
      </c>
      <c r="M223" s="24" t="e">
        <f>VLOOKUP(K223,#REF!,3,FALSE)</f>
        <v>#REF!</v>
      </c>
      <c r="N223" s="34" t="e">
        <f t="shared" si="147"/>
        <v>#REF!</v>
      </c>
      <c r="O223" s="35" t="e">
        <f t="shared" si="148"/>
        <v>#REF!</v>
      </c>
      <c r="P223" s="57">
        <f>IFERROR(VLOOKUP(B223,#REF!,2,FALSE),0)</f>
        <v>0</v>
      </c>
      <c r="Q223" s="58">
        <f>IFERROR(VLOOKUP(B223,#REF!,2,FALSE),0)</f>
        <v>0</v>
      </c>
      <c r="R223" s="54">
        <f t="shared" si="133"/>
        <v>0</v>
      </c>
      <c r="S223" s="67" t="e">
        <f t="shared" si="138"/>
        <v>#REF!</v>
      </c>
      <c r="T223" s="65" t="e">
        <f t="shared" si="134"/>
        <v>#REF!</v>
      </c>
      <c r="U223" s="64" t="e">
        <f t="shared" si="135"/>
        <v>#REF!</v>
      </c>
      <c r="V223" s="21" t="e">
        <f>VLOOKUP(B223,Hoja1!$B$5:$H$749,21,FALSE)</f>
        <v>#REF!</v>
      </c>
      <c r="W223" s="63" t="e">
        <f t="shared" si="136"/>
        <v>#REF!</v>
      </c>
    </row>
    <row r="224" spans="1:23" x14ac:dyDescent="0.3">
      <c r="A224" s="4">
        <v>220</v>
      </c>
      <c r="B224" s="5" t="s">
        <v>478</v>
      </c>
      <c r="C224" s="5" t="s">
        <v>453</v>
      </c>
      <c r="D224" s="5" t="s">
        <v>381</v>
      </c>
      <c r="E224" s="5" t="s">
        <v>381</v>
      </c>
      <c r="F224" s="6" t="s">
        <v>30</v>
      </c>
      <c r="G224" s="15">
        <v>208851.94999999998</v>
      </c>
      <c r="H224" s="15">
        <v>72307.63</v>
      </c>
      <c r="I224" s="23">
        <f t="shared" si="137"/>
        <v>-0.65380000000000005</v>
      </c>
      <c r="J224" s="22" t="s">
        <v>1543</v>
      </c>
      <c r="K224" s="30" t="str">
        <f t="shared" si="139"/>
        <v>X &lt; -40%B</v>
      </c>
      <c r="L224" s="24" t="e">
        <f>VLOOKUP(K224,#REF!,2,FALSE)</f>
        <v>#REF!</v>
      </c>
      <c r="M224" s="24" t="e">
        <f>VLOOKUP(K224,#REF!,3,FALSE)</f>
        <v>#REF!</v>
      </c>
      <c r="N224" s="34" t="e">
        <f t="shared" si="147"/>
        <v>#REF!</v>
      </c>
      <c r="O224" s="35" t="e">
        <f t="shared" si="148"/>
        <v>#REF!</v>
      </c>
      <c r="P224" s="57">
        <f>IFERROR(VLOOKUP(B224,#REF!,2,FALSE),0)</f>
        <v>0</v>
      </c>
      <c r="Q224" s="58">
        <f>IFERROR(VLOOKUP(B224,#REF!,2,FALSE),0)</f>
        <v>0</v>
      </c>
      <c r="R224" s="54">
        <f t="shared" si="133"/>
        <v>0</v>
      </c>
      <c r="S224" s="67" t="e">
        <f t="shared" si="138"/>
        <v>#REF!</v>
      </c>
      <c r="T224" s="65" t="e">
        <f t="shared" si="134"/>
        <v>#REF!</v>
      </c>
      <c r="U224" s="64" t="e">
        <f t="shared" si="135"/>
        <v>#REF!</v>
      </c>
      <c r="V224" s="21" t="e">
        <f>VLOOKUP(B224,Hoja1!$B$5:$H$749,21,FALSE)</f>
        <v>#REF!</v>
      </c>
      <c r="W224" s="63" t="e">
        <f t="shared" si="136"/>
        <v>#REF!</v>
      </c>
    </row>
    <row r="225" spans="1:23" x14ac:dyDescent="0.3">
      <c r="A225" s="4">
        <v>221</v>
      </c>
      <c r="B225" s="5" t="s">
        <v>479</v>
      </c>
      <c r="C225" s="5" t="s">
        <v>453</v>
      </c>
      <c r="D225" s="5" t="s">
        <v>480</v>
      </c>
      <c r="E225" s="5" t="s">
        <v>480</v>
      </c>
      <c r="F225" s="6" t="s">
        <v>30</v>
      </c>
      <c r="G225" s="15">
        <v>26941.499999999996</v>
      </c>
      <c r="H225" s="15">
        <v>10697.600000000002</v>
      </c>
      <c r="I225" s="23">
        <f t="shared" si="137"/>
        <v>-0.60289999999999999</v>
      </c>
      <c r="J225" s="22" t="s">
        <v>1543</v>
      </c>
      <c r="K225" s="30" t="str">
        <f t="shared" si="139"/>
        <v>X &lt; -40%B</v>
      </c>
      <c r="L225" s="24" t="e">
        <f>VLOOKUP(K225,#REF!,2,FALSE)</f>
        <v>#REF!</v>
      </c>
      <c r="M225" s="24" t="e">
        <f>VLOOKUP(K225,#REF!,3,FALSE)</f>
        <v>#REF!</v>
      </c>
      <c r="N225" s="34" t="e">
        <f t="shared" si="147"/>
        <v>#REF!</v>
      </c>
      <c r="O225" s="35" t="e">
        <f t="shared" si="148"/>
        <v>#REF!</v>
      </c>
      <c r="P225" s="57">
        <f>IFERROR(VLOOKUP(B225,#REF!,2,FALSE),0)</f>
        <v>0</v>
      </c>
      <c r="Q225" s="58">
        <f>IFERROR(VLOOKUP(B225,#REF!,2,FALSE),0)</f>
        <v>0</v>
      </c>
      <c r="R225" s="54">
        <f t="shared" si="133"/>
        <v>0</v>
      </c>
      <c r="S225" s="67" t="e">
        <f t="shared" si="138"/>
        <v>#REF!</v>
      </c>
      <c r="T225" s="65" t="e">
        <f t="shared" si="134"/>
        <v>#REF!</v>
      </c>
      <c r="U225" s="64" t="e">
        <f t="shared" si="135"/>
        <v>#REF!</v>
      </c>
      <c r="V225" s="21" t="e">
        <f>VLOOKUP(B225,Hoja1!$B$5:$H$749,21,FALSE)</f>
        <v>#REF!</v>
      </c>
      <c r="W225" s="63" t="e">
        <f t="shared" si="136"/>
        <v>#REF!</v>
      </c>
    </row>
    <row r="226" spans="1:23" x14ac:dyDescent="0.3">
      <c r="A226" s="4">
        <v>222</v>
      </c>
      <c r="B226" s="5" t="s">
        <v>481</v>
      </c>
      <c r="C226" s="5" t="s">
        <v>453</v>
      </c>
      <c r="D226" s="5" t="s">
        <v>482</v>
      </c>
      <c r="E226" s="5" t="s">
        <v>482</v>
      </c>
      <c r="F226" s="6" t="s">
        <v>30</v>
      </c>
      <c r="G226" s="15">
        <v>73070.100000000006</v>
      </c>
      <c r="H226" s="15">
        <v>73979.8</v>
      </c>
      <c r="I226" s="23">
        <f t="shared" si="137"/>
        <v>1.24E-2</v>
      </c>
      <c r="J226" s="22" t="s">
        <v>1548</v>
      </c>
      <c r="K226" s="30" t="str">
        <f t="shared" si="139"/>
        <v>0%≤ X &lt; 10%B</v>
      </c>
      <c r="L226" s="24" t="e">
        <f>VLOOKUP(K226,#REF!,2,FALSE)</f>
        <v>#REF!</v>
      </c>
      <c r="M226" s="24" t="e">
        <f>VLOOKUP(K226,#REF!,3,FALSE)</f>
        <v>#REF!</v>
      </c>
      <c r="N226" s="34" t="e">
        <f t="shared" si="147"/>
        <v>#REF!</v>
      </c>
      <c r="O226" s="35" t="e">
        <f t="shared" si="148"/>
        <v>#REF!</v>
      </c>
      <c r="P226" s="57">
        <f>IFERROR(VLOOKUP(B226,#REF!,2,FALSE),0)</f>
        <v>0</v>
      </c>
      <c r="Q226" s="58">
        <f>IFERROR(VLOOKUP(B226,#REF!,2,FALSE),0)</f>
        <v>0</v>
      </c>
      <c r="R226" s="54">
        <f t="shared" si="133"/>
        <v>0</v>
      </c>
      <c r="S226" s="67" t="e">
        <f t="shared" si="138"/>
        <v>#REF!</v>
      </c>
      <c r="T226" s="65" t="e">
        <f t="shared" si="134"/>
        <v>#REF!</v>
      </c>
      <c r="U226" s="64" t="e">
        <f t="shared" si="135"/>
        <v>#REF!</v>
      </c>
      <c r="V226" s="21" t="e">
        <f>VLOOKUP(B226,Hoja1!$B$5:$H$749,21,FALSE)</f>
        <v>#REF!</v>
      </c>
      <c r="W226" s="63" t="e">
        <f t="shared" si="136"/>
        <v>#REF!</v>
      </c>
    </row>
    <row r="227" spans="1:23" x14ac:dyDescent="0.3">
      <c r="A227" s="4">
        <v>223</v>
      </c>
      <c r="B227" s="5" t="s">
        <v>483</v>
      </c>
      <c r="C227" s="5" t="s">
        <v>484</v>
      </c>
      <c r="D227" s="5" t="s">
        <v>484</v>
      </c>
      <c r="E227" s="5" t="s">
        <v>484</v>
      </c>
      <c r="F227" s="6" t="s">
        <v>9</v>
      </c>
      <c r="G227" s="15">
        <v>47559196.049999997</v>
      </c>
      <c r="H227" s="15">
        <v>47695746.43</v>
      </c>
      <c r="I227" s="23">
        <f t="shared" si="137"/>
        <v>2.8999999999999998E-3</v>
      </c>
      <c r="J227" s="22" t="s">
        <v>1548</v>
      </c>
      <c r="K227" s="30" t="str">
        <f t="shared" si="139"/>
        <v>0%≤ X &lt; 10%A</v>
      </c>
      <c r="L227" s="24" t="e">
        <f>VLOOKUP(K227,#REF!,2,FALSE)</f>
        <v>#REF!</v>
      </c>
      <c r="M227" s="24" t="e">
        <f>VLOOKUP(K227,#REF!,3,FALSE)</f>
        <v>#REF!</v>
      </c>
      <c r="N227" s="34" t="e">
        <f t="shared" si="147"/>
        <v>#REF!</v>
      </c>
      <c r="O227" s="35" t="e">
        <f t="shared" si="148"/>
        <v>#REF!</v>
      </c>
      <c r="P227" s="57">
        <f>IFERROR(VLOOKUP(B227,#REF!,2,FALSE),0)</f>
        <v>0</v>
      </c>
      <c r="Q227" s="58">
        <f>IFERROR(VLOOKUP(B227,#REF!,2,FALSE),0)</f>
        <v>0</v>
      </c>
      <c r="R227" s="54">
        <f t="shared" si="133"/>
        <v>0</v>
      </c>
      <c r="S227" s="67" t="e">
        <f t="shared" si="138"/>
        <v>#REF!</v>
      </c>
      <c r="T227" s="65" t="e">
        <f t="shared" si="134"/>
        <v>#REF!</v>
      </c>
      <c r="U227" s="64" t="e">
        <f t="shared" si="135"/>
        <v>#REF!</v>
      </c>
      <c r="V227" s="21" t="e">
        <f>VLOOKUP(B227,Hoja1!$B$5:$H$749,21,FALSE)</f>
        <v>#REF!</v>
      </c>
      <c r="W227" s="63" t="e">
        <f t="shared" si="136"/>
        <v>#REF!</v>
      </c>
    </row>
    <row r="228" spans="1:23" x14ac:dyDescent="0.3">
      <c r="A228" s="4">
        <v>224</v>
      </c>
      <c r="B228" s="5" t="s">
        <v>485</v>
      </c>
      <c r="C228" s="5" t="s">
        <v>484</v>
      </c>
      <c r="D228" s="5" t="s">
        <v>484</v>
      </c>
      <c r="E228" s="5" t="s">
        <v>486</v>
      </c>
      <c r="F228" s="6" t="s">
        <v>60</v>
      </c>
      <c r="G228" s="15">
        <v>7538763.2300000004</v>
      </c>
      <c r="H228" s="15">
        <v>6814455.46</v>
      </c>
      <c r="I228" s="23">
        <f t="shared" si="137"/>
        <v>-9.6100000000000005E-2</v>
      </c>
      <c r="J228" s="22" t="s">
        <v>1547</v>
      </c>
      <c r="K228" s="30" t="str">
        <f t="shared" si="139"/>
        <v>-10%≤ X &lt; 0%D</v>
      </c>
      <c r="L228" s="24" t="e">
        <f>VLOOKUP(K228,#REF!,2,FALSE)</f>
        <v>#REF!</v>
      </c>
      <c r="M228" s="24" t="e">
        <f>VLOOKUP(K228,#REF!,3,FALSE)</f>
        <v>#REF!</v>
      </c>
      <c r="N228" s="34" t="e">
        <f t="shared" si="147"/>
        <v>#REF!</v>
      </c>
      <c r="O228" s="35" t="e">
        <f t="shared" si="148"/>
        <v>#REF!</v>
      </c>
      <c r="P228" s="57">
        <f>IFERROR(VLOOKUP(B228,#REF!,2,FALSE),0)</f>
        <v>0</v>
      </c>
      <c r="Q228" s="58">
        <f>IFERROR(VLOOKUP(B228,#REF!,2,FALSE),0)</f>
        <v>0</v>
      </c>
      <c r="R228" s="54">
        <f t="shared" si="133"/>
        <v>0</v>
      </c>
      <c r="S228" s="67" t="e">
        <f t="shared" si="138"/>
        <v>#REF!</v>
      </c>
      <c r="T228" s="65" t="e">
        <f t="shared" si="134"/>
        <v>#REF!</v>
      </c>
      <c r="U228" s="64" t="e">
        <f t="shared" si="135"/>
        <v>#REF!</v>
      </c>
      <c r="V228" s="21" t="e">
        <f>VLOOKUP(B228,Hoja1!$B$5:$H$749,21,FALSE)</f>
        <v>#REF!</v>
      </c>
      <c r="W228" s="63" t="e">
        <f t="shared" si="136"/>
        <v>#REF!</v>
      </c>
    </row>
    <row r="229" spans="1:23" x14ac:dyDescent="0.3">
      <c r="A229" s="4">
        <v>225</v>
      </c>
      <c r="B229" s="5" t="s">
        <v>487</v>
      </c>
      <c r="C229" s="5" t="s">
        <v>484</v>
      </c>
      <c r="D229" s="5" t="s">
        <v>484</v>
      </c>
      <c r="E229" s="5" t="s">
        <v>488</v>
      </c>
      <c r="F229" s="6" t="s">
        <v>60</v>
      </c>
      <c r="G229" s="15">
        <v>4948997.51</v>
      </c>
      <c r="H229" s="15">
        <v>6194461.0200000005</v>
      </c>
      <c r="I229" s="23">
        <f t="shared" si="137"/>
        <v>0.25169999999999998</v>
      </c>
      <c r="J229" s="22" t="s">
        <v>1550</v>
      </c>
      <c r="K229" s="30" t="str">
        <f t="shared" si="139"/>
        <v>20%≤ XD</v>
      </c>
      <c r="L229" s="24" t="e">
        <f>VLOOKUP(K229,#REF!,2,FALSE)</f>
        <v>#REF!</v>
      </c>
      <c r="M229" s="24" t="e">
        <f>VLOOKUP(K229,#REF!,3,FALSE)</f>
        <v>#REF!</v>
      </c>
      <c r="N229" s="34" t="e">
        <f t="shared" si="147"/>
        <v>#REF!</v>
      </c>
      <c r="O229" s="35" t="e">
        <f t="shared" si="148"/>
        <v>#REF!</v>
      </c>
      <c r="P229" s="57">
        <f>IFERROR(VLOOKUP(B229,#REF!,2,FALSE),0)</f>
        <v>0</v>
      </c>
      <c r="Q229" s="58">
        <f>IFERROR(VLOOKUP(B229,#REF!,2,FALSE),0)</f>
        <v>0</v>
      </c>
      <c r="R229" s="54">
        <f t="shared" si="133"/>
        <v>0</v>
      </c>
      <c r="S229" s="67" t="e">
        <f t="shared" si="138"/>
        <v>#REF!</v>
      </c>
      <c r="T229" s="65" t="e">
        <f t="shared" si="134"/>
        <v>#REF!</v>
      </c>
      <c r="U229" s="64" t="e">
        <f t="shared" si="135"/>
        <v>#REF!</v>
      </c>
      <c r="V229" s="21" t="e">
        <f>VLOOKUP(B229,Hoja1!$B$5:$H$749,21,FALSE)</f>
        <v>#REF!</v>
      </c>
      <c r="W229" s="63" t="e">
        <f t="shared" si="136"/>
        <v>#REF!</v>
      </c>
    </row>
    <row r="230" spans="1:23" x14ac:dyDescent="0.3">
      <c r="A230" s="4">
        <v>226</v>
      </c>
      <c r="B230" s="5" t="s">
        <v>489</v>
      </c>
      <c r="C230" s="5" t="s">
        <v>484</v>
      </c>
      <c r="D230" s="5" t="s">
        <v>484</v>
      </c>
      <c r="E230" s="5" t="s">
        <v>490</v>
      </c>
      <c r="F230" s="6" t="s">
        <v>60</v>
      </c>
      <c r="G230" s="15">
        <v>2732849.5499999993</v>
      </c>
      <c r="H230" s="15">
        <v>2260033.7800000003</v>
      </c>
      <c r="I230" s="23">
        <f t="shared" si="137"/>
        <v>-0.17299999999999999</v>
      </c>
      <c r="J230" s="22" t="s">
        <v>1546</v>
      </c>
      <c r="K230" s="30" t="str">
        <f t="shared" si="139"/>
        <v>-20%≤ X &lt; -10%D</v>
      </c>
      <c r="L230" s="24" t="e">
        <f>VLOOKUP(K230,#REF!,2,FALSE)</f>
        <v>#REF!</v>
      </c>
      <c r="M230" s="24" t="e">
        <f>VLOOKUP(K230,#REF!,3,FALSE)</f>
        <v>#REF!</v>
      </c>
      <c r="N230" s="34" t="e">
        <f t="shared" si="147"/>
        <v>#REF!</v>
      </c>
      <c r="O230" s="35" t="e">
        <f t="shared" si="148"/>
        <v>#REF!</v>
      </c>
      <c r="P230" s="57">
        <f>IFERROR(VLOOKUP(B230,#REF!,2,FALSE),0)</f>
        <v>0</v>
      </c>
      <c r="Q230" s="58">
        <f>IFERROR(VLOOKUP(B230,#REF!,2,FALSE),0)</f>
        <v>0</v>
      </c>
      <c r="R230" s="54">
        <f t="shared" si="133"/>
        <v>0</v>
      </c>
      <c r="S230" s="67" t="e">
        <f t="shared" si="138"/>
        <v>#REF!</v>
      </c>
      <c r="T230" s="65" t="e">
        <f t="shared" si="134"/>
        <v>#REF!</v>
      </c>
      <c r="U230" s="64" t="e">
        <f t="shared" si="135"/>
        <v>#REF!</v>
      </c>
      <c r="V230" s="21" t="e">
        <f>VLOOKUP(B230,Hoja1!$B$5:$H$749,21,FALSE)</f>
        <v>#REF!</v>
      </c>
      <c r="W230" s="63" t="e">
        <f t="shared" si="136"/>
        <v>#REF!</v>
      </c>
    </row>
    <row r="231" spans="1:23" x14ac:dyDescent="0.3">
      <c r="A231" s="4">
        <v>227</v>
      </c>
      <c r="B231" s="5" t="s">
        <v>491</v>
      </c>
      <c r="C231" s="5" t="s">
        <v>484</v>
      </c>
      <c r="D231" s="5" t="s">
        <v>484</v>
      </c>
      <c r="E231" s="5" t="s">
        <v>492</v>
      </c>
      <c r="F231" s="6" t="s">
        <v>60</v>
      </c>
      <c r="G231" s="15">
        <v>776164.74999999977</v>
      </c>
      <c r="H231" s="15">
        <v>703420.52999999991</v>
      </c>
      <c r="I231" s="23">
        <f t="shared" si="137"/>
        <v>-9.3700000000000006E-2</v>
      </c>
      <c r="J231" s="22" t="s">
        <v>1547</v>
      </c>
      <c r="K231" s="30" t="str">
        <f t="shared" si="139"/>
        <v>-10%≤ X &lt; 0%D</v>
      </c>
      <c r="L231" s="24" t="e">
        <f>VLOOKUP(K231,#REF!,2,FALSE)</f>
        <v>#REF!</v>
      </c>
      <c r="M231" s="24" t="e">
        <f>VLOOKUP(K231,#REF!,3,FALSE)</f>
        <v>#REF!</v>
      </c>
      <c r="N231" s="34" t="e">
        <f t="shared" si="147"/>
        <v>#REF!</v>
      </c>
      <c r="O231" s="35" t="e">
        <f t="shared" si="148"/>
        <v>#REF!</v>
      </c>
      <c r="P231" s="57">
        <f>IFERROR(VLOOKUP(B231,#REF!,2,FALSE),0)</f>
        <v>0</v>
      </c>
      <c r="Q231" s="58">
        <f>IFERROR(VLOOKUP(B231,#REF!,2,FALSE),0)</f>
        <v>0</v>
      </c>
      <c r="R231" s="54">
        <f t="shared" si="133"/>
        <v>0</v>
      </c>
      <c r="S231" s="67" t="e">
        <f t="shared" si="138"/>
        <v>#REF!</v>
      </c>
      <c r="T231" s="65" t="e">
        <f t="shared" si="134"/>
        <v>#REF!</v>
      </c>
      <c r="U231" s="64" t="e">
        <f t="shared" si="135"/>
        <v>#REF!</v>
      </c>
      <c r="V231" s="21" t="e">
        <f>VLOOKUP(B231,Hoja1!$B$5:$H$749,21,FALSE)</f>
        <v>#REF!</v>
      </c>
      <c r="W231" s="63" t="e">
        <f t="shared" si="136"/>
        <v>#REF!</v>
      </c>
    </row>
    <row r="232" spans="1:23" x14ac:dyDescent="0.3">
      <c r="A232" s="4">
        <v>228</v>
      </c>
      <c r="B232" s="5" t="s">
        <v>493</v>
      </c>
      <c r="C232" s="5" t="s">
        <v>484</v>
      </c>
      <c r="D232" s="5" t="s">
        <v>484</v>
      </c>
      <c r="E232" s="5" t="s">
        <v>494</v>
      </c>
      <c r="F232" s="6" t="s">
        <v>60</v>
      </c>
      <c r="G232" s="15">
        <v>13585409.489999998</v>
      </c>
      <c r="H232" s="15">
        <v>11698903.440000001</v>
      </c>
      <c r="I232" s="23">
        <f t="shared" si="137"/>
        <v>-0.1389</v>
      </c>
      <c r="J232" s="22" t="s">
        <v>1546</v>
      </c>
      <c r="K232" s="30" t="str">
        <f t="shared" si="139"/>
        <v>-20%≤ X &lt; -10%D</v>
      </c>
      <c r="L232" s="24" t="e">
        <f>VLOOKUP(K232,#REF!,2,FALSE)</f>
        <v>#REF!</v>
      </c>
      <c r="M232" s="24" t="e">
        <f>VLOOKUP(K232,#REF!,3,FALSE)</f>
        <v>#REF!</v>
      </c>
      <c r="N232" s="34" t="e">
        <f t="shared" si="147"/>
        <v>#REF!</v>
      </c>
      <c r="O232" s="35" t="e">
        <f t="shared" si="148"/>
        <v>#REF!</v>
      </c>
      <c r="P232" s="57">
        <f>IFERROR(VLOOKUP(B232,#REF!,2,FALSE),0)</f>
        <v>0</v>
      </c>
      <c r="Q232" s="58">
        <f>IFERROR(VLOOKUP(B232,#REF!,2,FALSE),0)</f>
        <v>0</v>
      </c>
      <c r="R232" s="54">
        <f t="shared" si="133"/>
        <v>0</v>
      </c>
      <c r="S232" s="67" t="e">
        <f t="shared" si="138"/>
        <v>#REF!</v>
      </c>
      <c r="T232" s="65" t="e">
        <f t="shared" si="134"/>
        <v>#REF!</v>
      </c>
      <c r="U232" s="64" t="e">
        <f t="shared" si="135"/>
        <v>#REF!</v>
      </c>
      <c r="V232" s="21" t="e">
        <f>VLOOKUP(B232,Hoja1!$B$5:$H$749,21,FALSE)</f>
        <v>#REF!</v>
      </c>
      <c r="W232" s="63" t="e">
        <f t="shared" si="136"/>
        <v>#REF!</v>
      </c>
    </row>
    <row r="233" spans="1:23" x14ac:dyDescent="0.3">
      <c r="A233" s="4">
        <v>229</v>
      </c>
      <c r="B233" s="5" t="s">
        <v>495</v>
      </c>
      <c r="C233" s="5" t="s">
        <v>484</v>
      </c>
      <c r="D233" s="5" t="s">
        <v>484</v>
      </c>
      <c r="E233" s="5" t="s">
        <v>496</v>
      </c>
      <c r="F233" s="6" t="s">
        <v>60</v>
      </c>
      <c r="G233" s="15">
        <v>499694.00000000006</v>
      </c>
      <c r="H233" s="15">
        <v>341094.94999999995</v>
      </c>
      <c r="I233" s="23">
        <f t="shared" si="137"/>
        <v>-0.31740000000000002</v>
      </c>
      <c r="J233" s="22" t="s">
        <v>1544</v>
      </c>
      <c r="K233" s="30" t="str">
        <f t="shared" si="139"/>
        <v>-40%≤ X &lt; -30%D</v>
      </c>
      <c r="L233" s="24" t="e">
        <f>VLOOKUP(K233,#REF!,2,FALSE)</f>
        <v>#REF!</v>
      </c>
      <c r="M233" s="24" t="e">
        <f>VLOOKUP(K233,#REF!,3,FALSE)</f>
        <v>#REF!</v>
      </c>
      <c r="N233" s="34" t="e">
        <f t="shared" si="147"/>
        <v>#REF!</v>
      </c>
      <c r="O233" s="35" t="e">
        <f t="shared" si="148"/>
        <v>#REF!</v>
      </c>
      <c r="P233" s="57">
        <f>IFERROR(VLOOKUP(B233,#REF!,2,FALSE),0)</f>
        <v>0</v>
      </c>
      <c r="Q233" s="58">
        <f>IFERROR(VLOOKUP(B233,#REF!,2,FALSE),0)</f>
        <v>0</v>
      </c>
      <c r="R233" s="54">
        <f t="shared" si="133"/>
        <v>0</v>
      </c>
      <c r="S233" s="67" t="e">
        <f t="shared" si="138"/>
        <v>#REF!</v>
      </c>
      <c r="T233" s="65" t="e">
        <f t="shared" si="134"/>
        <v>#REF!</v>
      </c>
      <c r="U233" s="64" t="e">
        <f t="shared" si="135"/>
        <v>#REF!</v>
      </c>
      <c r="V233" s="21" t="e">
        <f>VLOOKUP(B233,Hoja1!$B$5:$H$749,21,FALSE)</f>
        <v>#REF!</v>
      </c>
      <c r="W233" s="63" t="e">
        <f t="shared" si="136"/>
        <v>#REF!</v>
      </c>
    </row>
    <row r="234" spans="1:23" x14ac:dyDescent="0.3">
      <c r="A234" s="4">
        <v>230</v>
      </c>
      <c r="B234" s="5" t="s">
        <v>497</v>
      </c>
      <c r="C234" s="5" t="s">
        <v>498</v>
      </c>
      <c r="D234" s="5" t="s">
        <v>498</v>
      </c>
      <c r="E234" s="5" t="s">
        <v>498</v>
      </c>
      <c r="F234" s="6" t="s">
        <v>9</v>
      </c>
      <c r="G234" s="15">
        <v>13801464.360000001</v>
      </c>
      <c r="H234" s="15">
        <v>8692550.1899999995</v>
      </c>
      <c r="I234" s="23">
        <f t="shared" si="137"/>
        <v>-0.37019999999999997</v>
      </c>
      <c r="J234" s="22" t="s">
        <v>1544</v>
      </c>
      <c r="K234" s="30" t="str">
        <f t="shared" si="139"/>
        <v>-40%≤ X &lt; -30%A</v>
      </c>
      <c r="L234" s="24" t="e">
        <f>VLOOKUP(K234,#REF!,2,FALSE)</f>
        <v>#REF!</v>
      </c>
      <c r="M234" s="24" t="e">
        <f>VLOOKUP(K234,#REF!,3,FALSE)</f>
        <v>#REF!</v>
      </c>
      <c r="N234" s="34" t="e">
        <f t="shared" si="147"/>
        <v>#REF!</v>
      </c>
      <c r="O234" s="35" t="e">
        <f t="shared" si="148"/>
        <v>#REF!</v>
      </c>
      <c r="P234" s="57">
        <f>IFERROR(VLOOKUP(B234,#REF!,2,FALSE),0)</f>
        <v>0</v>
      </c>
      <c r="Q234" s="58">
        <f>IFERROR(VLOOKUP(B234,#REF!,2,FALSE),0)</f>
        <v>0</v>
      </c>
      <c r="R234" s="54">
        <f t="shared" si="133"/>
        <v>0</v>
      </c>
      <c r="S234" s="67" t="e">
        <f t="shared" si="138"/>
        <v>#REF!</v>
      </c>
      <c r="T234" s="65" t="e">
        <f t="shared" si="134"/>
        <v>#REF!</v>
      </c>
      <c r="U234" s="64" t="e">
        <f t="shared" si="135"/>
        <v>#REF!</v>
      </c>
      <c r="V234" s="21" t="e">
        <f>VLOOKUP(B234,Hoja1!$B$5:$H$749,21,FALSE)</f>
        <v>#REF!</v>
      </c>
      <c r="W234" s="63" t="e">
        <f t="shared" si="136"/>
        <v>#REF!</v>
      </c>
    </row>
    <row r="235" spans="1:23" x14ac:dyDescent="0.3">
      <c r="A235" s="4">
        <v>231</v>
      </c>
      <c r="B235" s="5" t="s">
        <v>499</v>
      </c>
      <c r="C235" s="5" t="s">
        <v>498</v>
      </c>
      <c r="D235" s="5" t="s">
        <v>498</v>
      </c>
      <c r="E235" s="5" t="s">
        <v>180</v>
      </c>
      <c r="F235" s="6" t="s">
        <v>60</v>
      </c>
      <c r="G235" s="15">
        <v>3721983.12</v>
      </c>
      <c r="H235" s="15">
        <v>4111384.6299999994</v>
      </c>
      <c r="I235" s="23">
        <f t="shared" si="137"/>
        <v>0.1046</v>
      </c>
      <c r="J235" s="22" t="s">
        <v>1549</v>
      </c>
      <c r="K235" s="30" t="str">
        <f t="shared" si="139"/>
        <v>10%≤ X &lt; 20%D</v>
      </c>
      <c r="L235" s="24" t="e">
        <f>VLOOKUP(K235,#REF!,2,FALSE)</f>
        <v>#REF!</v>
      </c>
      <c r="M235" s="24" t="e">
        <f>VLOOKUP(K235,#REF!,3,FALSE)</f>
        <v>#REF!</v>
      </c>
      <c r="N235" s="34" t="e">
        <f t="shared" si="147"/>
        <v>#REF!</v>
      </c>
      <c r="O235" s="35" t="e">
        <f t="shared" si="148"/>
        <v>#REF!</v>
      </c>
      <c r="P235" s="57">
        <f>IFERROR(VLOOKUP(B235,#REF!,2,FALSE),0)</f>
        <v>0</v>
      </c>
      <c r="Q235" s="58">
        <f>IFERROR(VLOOKUP(B235,#REF!,2,FALSE),0)</f>
        <v>0</v>
      </c>
      <c r="R235" s="54">
        <f t="shared" si="133"/>
        <v>0</v>
      </c>
      <c r="S235" s="67" t="e">
        <f t="shared" si="138"/>
        <v>#REF!</v>
      </c>
      <c r="T235" s="65" t="e">
        <f t="shared" si="134"/>
        <v>#REF!</v>
      </c>
      <c r="U235" s="64" t="e">
        <f t="shared" si="135"/>
        <v>#REF!</v>
      </c>
      <c r="V235" s="21" t="e">
        <f>VLOOKUP(B235,Hoja1!$B$5:$H$749,21,FALSE)</f>
        <v>#REF!</v>
      </c>
      <c r="W235" s="63" t="e">
        <f t="shared" si="136"/>
        <v>#REF!</v>
      </c>
    </row>
    <row r="236" spans="1:23" x14ac:dyDescent="0.3">
      <c r="A236" s="4">
        <v>232</v>
      </c>
      <c r="B236" s="5" t="s">
        <v>500</v>
      </c>
      <c r="C236" s="5" t="s">
        <v>498</v>
      </c>
      <c r="D236" s="5" t="s">
        <v>498</v>
      </c>
      <c r="E236" s="5" t="s">
        <v>501</v>
      </c>
      <c r="F236" s="6" t="s">
        <v>60</v>
      </c>
      <c r="G236" s="15">
        <v>5754839.7199999988</v>
      </c>
      <c r="H236" s="15">
        <v>4898708.82</v>
      </c>
      <c r="I236" s="23">
        <f t="shared" si="137"/>
        <v>-0.14879999999999999</v>
      </c>
      <c r="J236" s="22" t="s">
        <v>1546</v>
      </c>
      <c r="K236" s="30" t="str">
        <f t="shared" si="139"/>
        <v>-20%≤ X &lt; -10%D</v>
      </c>
      <c r="L236" s="24" t="e">
        <f>VLOOKUP(K236,#REF!,2,FALSE)</f>
        <v>#REF!</v>
      </c>
      <c r="M236" s="24" t="e">
        <f>VLOOKUP(K236,#REF!,3,FALSE)</f>
        <v>#REF!</v>
      </c>
      <c r="N236" s="34" t="e">
        <f t="shared" si="147"/>
        <v>#REF!</v>
      </c>
      <c r="O236" s="35" t="e">
        <f t="shared" si="148"/>
        <v>#REF!</v>
      </c>
      <c r="P236" s="57">
        <f>IFERROR(VLOOKUP(B236,#REF!,2,FALSE),0)</f>
        <v>0</v>
      </c>
      <c r="Q236" s="58">
        <f>IFERROR(VLOOKUP(B236,#REF!,2,FALSE),0)</f>
        <v>0</v>
      </c>
      <c r="R236" s="54">
        <f t="shared" si="133"/>
        <v>0</v>
      </c>
      <c r="S236" s="67" t="e">
        <f t="shared" si="138"/>
        <v>#REF!</v>
      </c>
      <c r="T236" s="65" t="e">
        <f t="shared" si="134"/>
        <v>#REF!</v>
      </c>
      <c r="U236" s="64" t="e">
        <f t="shared" si="135"/>
        <v>#REF!</v>
      </c>
      <c r="V236" s="21" t="e">
        <f>VLOOKUP(B236,Hoja1!$B$5:$H$749,21,FALSE)</f>
        <v>#REF!</v>
      </c>
      <c r="W236" s="63" t="e">
        <f t="shared" si="136"/>
        <v>#REF!</v>
      </c>
    </row>
    <row r="237" spans="1:23" x14ac:dyDescent="0.3">
      <c r="A237" s="4">
        <v>233</v>
      </c>
      <c r="B237" s="5" t="s">
        <v>502</v>
      </c>
      <c r="C237" s="5" t="s">
        <v>498</v>
      </c>
      <c r="D237" s="5" t="s">
        <v>498</v>
      </c>
      <c r="E237" s="5" t="s">
        <v>503</v>
      </c>
      <c r="F237" s="6" t="s">
        <v>60</v>
      </c>
      <c r="G237" s="15">
        <v>3972605.13</v>
      </c>
      <c r="H237" s="15">
        <v>2542303.67</v>
      </c>
      <c r="I237" s="23">
        <f t="shared" si="137"/>
        <v>-0.36</v>
      </c>
      <c r="J237" s="22" t="s">
        <v>1544</v>
      </c>
      <c r="K237" s="30" t="str">
        <f t="shared" si="139"/>
        <v>-40%≤ X &lt; -30%D</v>
      </c>
      <c r="L237" s="24" t="e">
        <f>VLOOKUP(K237,#REF!,2,FALSE)</f>
        <v>#REF!</v>
      </c>
      <c r="M237" s="24" t="e">
        <f>VLOOKUP(K237,#REF!,3,FALSE)</f>
        <v>#REF!</v>
      </c>
      <c r="N237" s="34" t="e">
        <f t="shared" si="147"/>
        <v>#REF!</v>
      </c>
      <c r="O237" s="35" t="e">
        <f t="shared" si="148"/>
        <v>#REF!</v>
      </c>
      <c r="P237" s="57">
        <f>IFERROR(VLOOKUP(B237,#REF!,2,FALSE),0)</f>
        <v>0</v>
      </c>
      <c r="Q237" s="58">
        <f>IFERROR(VLOOKUP(B237,#REF!,2,FALSE),0)</f>
        <v>0</v>
      </c>
      <c r="R237" s="54">
        <f t="shared" si="133"/>
        <v>0</v>
      </c>
      <c r="S237" s="67" t="e">
        <f t="shared" si="138"/>
        <v>#REF!</v>
      </c>
      <c r="T237" s="65" t="e">
        <f t="shared" si="134"/>
        <v>#REF!</v>
      </c>
      <c r="U237" s="64" t="e">
        <f t="shared" si="135"/>
        <v>#REF!</v>
      </c>
      <c r="V237" s="21" t="e">
        <f>VLOOKUP(B237,Hoja1!$B$5:$H$749,21,FALSE)</f>
        <v>#REF!</v>
      </c>
      <c r="W237" s="63" t="e">
        <f t="shared" si="136"/>
        <v>#REF!</v>
      </c>
    </row>
    <row r="238" spans="1:23" x14ac:dyDescent="0.3">
      <c r="A238" s="4">
        <v>234</v>
      </c>
      <c r="B238" s="5" t="s">
        <v>504</v>
      </c>
      <c r="C238" s="5" t="s">
        <v>498</v>
      </c>
      <c r="D238" s="5" t="s">
        <v>498</v>
      </c>
      <c r="E238" s="5" t="s">
        <v>505</v>
      </c>
      <c r="F238" s="6" t="s">
        <v>60</v>
      </c>
      <c r="G238" s="15">
        <v>8206693.9299999997</v>
      </c>
      <c r="H238" s="15">
        <v>6072462.6999999993</v>
      </c>
      <c r="I238" s="23">
        <f t="shared" si="137"/>
        <v>-0.2601</v>
      </c>
      <c r="J238" s="22" t="s">
        <v>1545</v>
      </c>
      <c r="K238" s="30" t="str">
        <f t="shared" si="139"/>
        <v>-30%≤ X &lt; -20%D</v>
      </c>
      <c r="L238" s="24" t="e">
        <f>VLOOKUP(K238,#REF!,2,FALSE)</f>
        <v>#REF!</v>
      </c>
      <c r="M238" s="24" t="e">
        <f>VLOOKUP(K238,#REF!,3,FALSE)</f>
        <v>#REF!</v>
      </c>
      <c r="N238" s="34" t="e">
        <f t="shared" si="147"/>
        <v>#REF!</v>
      </c>
      <c r="O238" s="35" t="e">
        <f t="shared" si="148"/>
        <v>#REF!</v>
      </c>
      <c r="P238" s="57">
        <f>IFERROR(VLOOKUP(B238,#REF!,2,FALSE),0)</f>
        <v>0</v>
      </c>
      <c r="Q238" s="58">
        <f>IFERROR(VLOOKUP(B238,#REF!,2,FALSE),0)</f>
        <v>0</v>
      </c>
      <c r="R238" s="54">
        <f t="shared" si="133"/>
        <v>0</v>
      </c>
      <c r="S238" s="67" t="e">
        <f t="shared" si="138"/>
        <v>#REF!</v>
      </c>
      <c r="T238" s="65" t="e">
        <f t="shared" si="134"/>
        <v>#REF!</v>
      </c>
      <c r="U238" s="64" t="e">
        <f t="shared" si="135"/>
        <v>#REF!</v>
      </c>
      <c r="V238" s="21" t="e">
        <f>VLOOKUP(B238,Hoja1!$B$5:$H$749,21,FALSE)</f>
        <v>#REF!</v>
      </c>
      <c r="W238" s="63" t="e">
        <f t="shared" si="136"/>
        <v>#REF!</v>
      </c>
    </row>
    <row r="239" spans="1:23" x14ac:dyDescent="0.3">
      <c r="A239" s="4">
        <v>235</v>
      </c>
      <c r="B239" s="5" t="s">
        <v>506</v>
      </c>
      <c r="C239" s="5" t="s">
        <v>498</v>
      </c>
      <c r="D239" s="5" t="s">
        <v>507</v>
      </c>
      <c r="E239" s="5" t="s">
        <v>507</v>
      </c>
      <c r="F239" s="6" t="s">
        <v>30</v>
      </c>
      <c r="G239" s="15">
        <v>38003.050000000003</v>
      </c>
      <c r="H239" s="15">
        <v>17351.589999999997</v>
      </c>
      <c r="I239" s="23">
        <f t="shared" si="137"/>
        <v>-0.54339999999999999</v>
      </c>
      <c r="J239" s="22" t="s">
        <v>1543</v>
      </c>
      <c r="K239" s="30" t="str">
        <f t="shared" si="139"/>
        <v>X &lt; -40%B</v>
      </c>
      <c r="L239" s="24" t="e">
        <f>VLOOKUP(K239,#REF!,2,FALSE)</f>
        <v>#REF!</v>
      </c>
      <c r="M239" s="24" t="e">
        <f>VLOOKUP(K239,#REF!,3,FALSE)</f>
        <v>#REF!</v>
      </c>
      <c r="N239" s="34" t="e">
        <f t="shared" si="147"/>
        <v>#REF!</v>
      </c>
      <c r="O239" s="35" t="e">
        <f t="shared" si="148"/>
        <v>#REF!</v>
      </c>
      <c r="P239" s="57">
        <f>IFERROR(VLOOKUP(B239,#REF!,2,FALSE),0)</f>
        <v>0</v>
      </c>
      <c r="Q239" s="58">
        <f>IFERROR(VLOOKUP(B239,#REF!,2,FALSE),0)</f>
        <v>0</v>
      </c>
      <c r="R239" s="54">
        <f t="shared" si="133"/>
        <v>0</v>
      </c>
      <c r="S239" s="67" t="e">
        <f t="shared" si="138"/>
        <v>#REF!</v>
      </c>
      <c r="T239" s="65" t="e">
        <f t="shared" si="134"/>
        <v>#REF!</v>
      </c>
      <c r="U239" s="64" t="e">
        <f t="shared" si="135"/>
        <v>#REF!</v>
      </c>
      <c r="V239" s="21" t="e">
        <f>VLOOKUP(B239,Hoja1!$B$5:$H$749,21,FALSE)</f>
        <v>#REF!</v>
      </c>
      <c r="W239" s="63" t="e">
        <f t="shared" si="136"/>
        <v>#REF!</v>
      </c>
    </row>
    <row r="240" spans="1:23" x14ac:dyDescent="0.3">
      <c r="A240" s="4">
        <v>236</v>
      </c>
      <c r="B240" s="5" t="s">
        <v>508</v>
      </c>
      <c r="C240" s="5" t="s">
        <v>498</v>
      </c>
      <c r="D240" s="5" t="s">
        <v>507</v>
      </c>
      <c r="E240" s="5" t="s">
        <v>509</v>
      </c>
      <c r="F240" s="6" t="s">
        <v>12</v>
      </c>
      <c r="G240" s="15">
        <v>1181.97</v>
      </c>
      <c r="H240" s="15">
        <v>2250.7999999999997</v>
      </c>
      <c r="I240" s="23">
        <f t="shared" si="137"/>
        <v>0.90429999999999999</v>
      </c>
      <c r="J240" s="22" t="s">
        <v>1550</v>
      </c>
      <c r="K240" s="31" t="str">
        <f>IF(AND(H240&gt;0,(0.5*G240)&gt;H240),"Subgrupo 1.1",IF(AND((0.5*G240)&lt;H240,G240&gt;H240),"Subgrupo 1.2","Grupo 2 "))</f>
        <v xml:space="preserve">Grupo 2 </v>
      </c>
      <c r="L240" s="24">
        <f>IF(H240&gt;=G240,10.8%," ")</f>
        <v>0.10800000000000001</v>
      </c>
      <c r="M240" s="24">
        <f>IF(H240&gt;=G240,16%," ")</f>
        <v>0.16</v>
      </c>
      <c r="N240" s="34">
        <f>ROUND(H240*(1+L240),2)</f>
        <v>2493.89</v>
      </c>
      <c r="O240" s="35">
        <f>ROUND(H240*(1+M240),2)</f>
        <v>2610.9299999999998</v>
      </c>
      <c r="P240" s="59">
        <f>IFERROR(VLOOKUP(B240,#REF!,2,FALSE),0)</f>
        <v>0</v>
      </c>
      <c r="Q240" s="60">
        <f>IFERROR(VLOOKUP(B240,#REF!,2,FALSE),0)</f>
        <v>0</v>
      </c>
      <c r="R240" s="53">
        <f t="shared" si="133"/>
        <v>0</v>
      </c>
      <c r="S240" s="67">
        <f t="shared" si="138"/>
        <v>0</v>
      </c>
      <c r="T240" s="65">
        <f t="shared" si="134"/>
        <v>0</v>
      </c>
      <c r="U240" s="64">
        <f t="shared" si="135"/>
        <v>0</v>
      </c>
      <c r="V240" s="21" t="e">
        <f>VLOOKUP(B240,Hoja1!$B$5:$H$749,21,FALSE)</f>
        <v>#REF!</v>
      </c>
      <c r="W240" s="63" t="e">
        <f t="shared" si="136"/>
        <v>#REF!</v>
      </c>
    </row>
    <row r="241" spans="1:23" x14ac:dyDescent="0.3">
      <c r="A241" s="4">
        <v>237</v>
      </c>
      <c r="B241" s="5" t="s">
        <v>510</v>
      </c>
      <c r="C241" s="5" t="s">
        <v>498</v>
      </c>
      <c r="D241" s="5" t="s">
        <v>511</v>
      </c>
      <c r="E241" s="5" t="s">
        <v>511</v>
      </c>
      <c r="F241" s="6" t="s">
        <v>30</v>
      </c>
      <c r="G241" s="15">
        <v>352692.47999999998</v>
      </c>
      <c r="H241" s="15">
        <v>257616.26</v>
      </c>
      <c r="I241" s="23">
        <f t="shared" si="137"/>
        <v>-0.26960000000000001</v>
      </c>
      <c r="J241" s="22" t="s">
        <v>1545</v>
      </c>
      <c r="K241" s="30" t="str">
        <f t="shared" si="139"/>
        <v>-30%≤ X &lt; -20%B</v>
      </c>
      <c r="L241" s="24" t="e">
        <f>VLOOKUP(K241,#REF!,2,FALSE)</f>
        <v>#REF!</v>
      </c>
      <c r="M241" s="24" t="e">
        <f>VLOOKUP(K241,#REF!,3,FALSE)</f>
        <v>#REF!</v>
      </c>
      <c r="N241" s="34" t="e">
        <f t="shared" ref="N241:N242" si="149">ROUND(H241*(1+L241),2)</f>
        <v>#REF!</v>
      </c>
      <c r="O241" s="35" t="e">
        <f t="shared" ref="O241:O242" si="150">ROUND(H241*(1+M241),2)</f>
        <v>#REF!</v>
      </c>
      <c r="P241" s="57">
        <f>IFERROR(VLOOKUP(B241,#REF!,2,FALSE),0)</f>
        <v>0</v>
      </c>
      <c r="Q241" s="58">
        <f>IFERROR(VLOOKUP(B241,#REF!,2,FALSE),0)</f>
        <v>0</v>
      </c>
      <c r="R241" s="54">
        <f t="shared" si="133"/>
        <v>0</v>
      </c>
      <c r="S241" s="67" t="e">
        <f t="shared" si="138"/>
        <v>#REF!</v>
      </c>
      <c r="T241" s="65" t="e">
        <f t="shared" si="134"/>
        <v>#REF!</v>
      </c>
      <c r="U241" s="64" t="e">
        <f t="shared" si="135"/>
        <v>#REF!</v>
      </c>
      <c r="V241" s="21" t="e">
        <f>VLOOKUP(B241,Hoja1!$B$5:$H$749,21,FALSE)</f>
        <v>#REF!</v>
      </c>
      <c r="W241" s="63" t="e">
        <f t="shared" si="136"/>
        <v>#REF!</v>
      </c>
    </row>
    <row r="242" spans="1:23" x14ac:dyDescent="0.3">
      <c r="A242" s="4">
        <v>238</v>
      </c>
      <c r="B242" s="5" t="s">
        <v>512</v>
      </c>
      <c r="C242" s="5" t="s">
        <v>498</v>
      </c>
      <c r="D242" s="5" t="s">
        <v>513</v>
      </c>
      <c r="E242" s="5" t="s">
        <v>513</v>
      </c>
      <c r="F242" s="6" t="s">
        <v>30</v>
      </c>
      <c r="G242" s="15">
        <v>389358.37000000005</v>
      </c>
      <c r="H242" s="15">
        <v>323771.26999999996</v>
      </c>
      <c r="I242" s="23">
        <f t="shared" si="137"/>
        <v>-0.16839999999999999</v>
      </c>
      <c r="J242" s="22" t="s">
        <v>1546</v>
      </c>
      <c r="K242" s="30" t="str">
        <f t="shared" si="139"/>
        <v>-20%≤ X &lt; -10%B</v>
      </c>
      <c r="L242" s="24" t="e">
        <f>VLOOKUP(K242,#REF!,2,FALSE)</f>
        <v>#REF!</v>
      </c>
      <c r="M242" s="24" t="e">
        <f>VLOOKUP(K242,#REF!,3,FALSE)</f>
        <v>#REF!</v>
      </c>
      <c r="N242" s="34" t="e">
        <f t="shared" si="149"/>
        <v>#REF!</v>
      </c>
      <c r="O242" s="35" t="e">
        <f t="shared" si="150"/>
        <v>#REF!</v>
      </c>
      <c r="P242" s="57">
        <f>IFERROR(VLOOKUP(B242,#REF!,2,FALSE),0)</f>
        <v>0</v>
      </c>
      <c r="Q242" s="58">
        <f>IFERROR(VLOOKUP(B242,#REF!,2,FALSE),0)</f>
        <v>0</v>
      </c>
      <c r="R242" s="54">
        <f t="shared" si="133"/>
        <v>0</v>
      </c>
      <c r="S242" s="67" t="e">
        <f t="shared" si="138"/>
        <v>#REF!</v>
      </c>
      <c r="T242" s="65" t="e">
        <f t="shared" si="134"/>
        <v>#REF!</v>
      </c>
      <c r="U242" s="64" t="e">
        <f t="shared" si="135"/>
        <v>#REF!</v>
      </c>
      <c r="V242" s="21" t="e">
        <f>VLOOKUP(B242,Hoja1!$B$5:$H$749,21,FALSE)</f>
        <v>#REF!</v>
      </c>
      <c r="W242" s="63" t="e">
        <f t="shared" si="136"/>
        <v>#REF!</v>
      </c>
    </row>
    <row r="243" spans="1:23" x14ac:dyDescent="0.3">
      <c r="A243" s="4">
        <v>239</v>
      </c>
      <c r="B243" s="5" t="s">
        <v>514</v>
      </c>
      <c r="C243" s="5" t="s">
        <v>498</v>
      </c>
      <c r="D243" s="5" t="s">
        <v>513</v>
      </c>
      <c r="E243" s="5" t="s">
        <v>515</v>
      </c>
      <c r="F243" s="6" t="s">
        <v>12</v>
      </c>
      <c r="G243" s="15">
        <v>15947</v>
      </c>
      <c r="H243" s="15">
        <v>4793</v>
      </c>
      <c r="I243" s="23">
        <f t="shared" si="137"/>
        <v>-0.69940000000000002</v>
      </c>
      <c r="J243" s="22" t="s">
        <v>1543</v>
      </c>
      <c r="K243" s="31" t="str">
        <f>IF(AND(H243&gt;0,(0.5*G243)&gt;H243),"Subgrupo 1.1",IF(AND((0.5*G243)&lt;H243,G243&gt;H243),"Subgrupo 1.2","Grupo 2 "))</f>
        <v>Subgrupo 1.1</v>
      </c>
      <c r="L243" s="28" t="s">
        <v>1555</v>
      </c>
      <c r="M243" s="28" t="s">
        <v>1556</v>
      </c>
      <c r="N243" s="36">
        <f>ROUND(IF(0.75*G243&lt;1.03*H243,0.75*G243,1.03*H243),1)</f>
        <v>4936.8</v>
      </c>
      <c r="O243" s="37">
        <f>ROUND(IF(G243&lt;1.08*H243,G243,1.08*H243),2)</f>
        <v>5176.4399999999996</v>
      </c>
      <c r="P243" s="59">
        <f>IFERROR(VLOOKUP(B243,#REF!,2,FALSE),0)</f>
        <v>0</v>
      </c>
      <c r="Q243" s="60">
        <f>IFERROR(VLOOKUP(B243,#REF!,2,FALSE),0)</f>
        <v>0</v>
      </c>
      <c r="R243" s="53">
        <f t="shared" si="133"/>
        <v>0</v>
      </c>
      <c r="S243" s="67">
        <f t="shared" si="138"/>
        <v>0</v>
      </c>
      <c r="T243" s="65">
        <f t="shared" si="134"/>
        <v>0</v>
      </c>
      <c r="U243" s="64">
        <f t="shared" si="135"/>
        <v>0</v>
      </c>
      <c r="V243" s="21" t="e">
        <f>VLOOKUP(B243,Hoja1!$B$5:$H$749,21,FALSE)</f>
        <v>#REF!</v>
      </c>
      <c r="W243" s="63" t="e">
        <f t="shared" si="136"/>
        <v>#REF!</v>
      </c>
    </row>
    <row r="244" spans="1:23" x14ac:dyDescent="0.3">
      <c r="A244" s="4">
        <v>240</v>
      </c>
      <c r="B244" s="5" t="s">
        <v>516</v>
      </c>
      <c r="C244" s="5" t="s">
        <v>498</v>
      </c>
      <c r="D244" s="5" t="s">
        <v>517</v>
      </c>
      <c r="E244" s="5" t="s">
        <v>518</v>
      </c>
      <c r="F244" s="6" t="s">
        <v>30</v>
      </c>
      <c r="G244" s="15">
        <v>44380.149999999994</v>
      </c>
      <c r="H244" s="15">
        <v>37679.230000000003</v>
      </c>
      <c r="I244" s="23">
        <f t="shared" si="137"/>
        <v>-0.151</v>
      </c>
      <c r="J244" s="22" t="s">
        <v>1546</v>
      </c>
      <c r="K244" s="30" t="str">
        <f t="shared" si="139"/>
        <v>-20%≤ X &lt; -10%B</v>
      </c>
      <c r="L244" s="24" t="e">
        <f>VLOOKUP(K244,#REF!,2,FALSE)</f>
        <v>#REF!</v>
      </c>
      <c r="M244" s="24" t="e">
        <f>VLOOKUP(K244,#REF!,3,FALSE)</f>
        <v>#REF!</v>
      </c>
      <c r="N244" s="34" t="e">
        <f t="shared" ref="N244:N248" si="151">ROUND(H244*(1+L244),2)</f>
        <v>#REF!</v>
      </c>
      <c r="O244" s="35" t="e">
        <f t="shared" ref="O244:O248" si="152">ROUND(H244*(1+M244),2)</f>
        <v>#REF!</v>
      </c>
      <c r="P244" s="57">
        <f>IFERROR(VLOOKUP(B244,#REF!,2,FALSE),0)</f>
        <v>0</v>
      </c>
      <c r="Q244" s="58">
        <f>IFERROR(VLOOKUP(B244,#REF!,2,FALSE),0)</f>
        <v>0</v>
      </c>
      <c r="R244" s="54">
        <f t="shared" si="133"/>
        <v>0</v>
      </c>
      <c r="S244" s="67" t="e">
        <f t="shared" si="138"/>
        <v>#REF!</v>
      </c>
      <c r="T244" s="65" t="e">
        <f t="shared" si="134"/>
        <v>#REF!</v>
      </c>
      <c r="U244" s="64" t="e">
        <f t="shared" si="135"/>
        <v>#REF!</v>
      </c>
      <c r="V244" s="21" t="e">
        <f>VLOOKUP(B244,Hoja1!$B$5:$H$749,21,FALSE)</f>
        <v>#REF!</v>
      </c>
      <c r="W244" s="63" t="e">
        <f t="shared" si="136"/>
        <v>#REF!</v>
      </c>
    </row>
    <row r="245" spans="1:23" x14ac:dyDescent="0.3">
      <c r="A245" s="4">
        <v>241</v>
      </c>
      <c r="B245" s="5" t="s">
        <v>519</v>
      </c>
      <c r="C245" s="5" t="s">
        <v>498</v>
      </c>
      <c r="D245" s="5" t="s">
        <v>520</v>
      </c>
      <c r="E245" s="5" t="s">
        <v>521</v>
      </c>
      <c r="F245" s="6" t="s">
        <v>9</v>
      </c>
      <c r="G245" s="15">
        <v>764422.30999999994</v>
      </c>
      <c r="H245" s="15">
        <v>302281.59000000003</v>
      </c>
      <c r="I245" s="23">
        <f t="shared" si="137"/>
        <v>-0.60460000000000003</v>
      </c>
      <c r="J245" s="22" t="s">
        <v>1543</v>
      </c>
      <c r="K245" s="30" t="str">
        <f t="shared" si="139"/>
        <v>X &lt; -40%A</v>
      </c>
      <c r="L245" s="24" t="e">
        <f>VLOOKUP(K245,#REF!,2,FALSE)</f>
        <v>#REF!</v>
      </c>
      <c r="M245" s="24" t="e">
        <f>VLOOKUP(K245,#REF!,3,FALSE)</f>
        <v>#REF!</v>
      </c>
      <c r="N245" s="34" t="e">
        <f t="shared" si="151"/>
        <v>#REF!</v>
      </c>
      <c r="O245" s="35" t="e">
        <f t="shared" si="152"/>
        <v>#REF!</v>
      </c>
      <c r="P245" s="57">
        <f>IFERROR(VLOOKUP(B245,#REF!,2,FALSE),0)</f>
        <v>0</v>
      </c>
      <c r="Q245" s="58">
        <f>IFERROR(VLOOKUP(B245,#REF!,2,FALSE),0)</f>
        <v>0</v>
      </c>
      <c r="R245" s="54">
        <f t="shared" si="133"/>
        <v>0</v>
      </c>
      <c r="S245" s="67" t="e">
        <f t="shared" si="138"/>
        <v>#REF!</v>
      </c>
      <c r="T245" s="65" t="e">
        <f t="shared" si="134"/>
        <v>#REF!</v>
      </c>
      <c r="U245" s="64" t="e">
        <f t="shared" si="135"/>
        <v>#REF!</v>
      </c>
      <c r="V245" s="21" t="e">
        <f>VLOOKUP(B245,Hoja1!$B$5:$H$749,21,FALSE)</f>
        <v>#REF!</v>
      </c>
      <c r="W245" s="63" t="e">
        <f t="shared" si="136"/>
        <v>#REF!</v>
      </c>
    </row>
    <row r="246" spans="1:23" x14ac:dyDescent="0.3">
      <c r="A246" s="4">
        <v>242</v>
      </c>
      <c r="B246" s="5" t="s">
        <v>522</v>
      </c>
      <c r="C246" s="5" t="s">
        <v>498</v>
      </c>
      <c r="D246" s="5" t="s">
        <v>523</v>
      </c>
      <c r="E246" s="5" t="s">
        <v>524</v>
      </c>
      <c r="F246" s="6" t="s">
        <v>30</v>
      </c>
      <c r="G246" s="15">
        <v>278511.29000000004</v>
      </c>
      <c r="H246" s="15">
        <v>217708.2</v>
      </c>
      <c r="I246" s="23">
        <f t="shared" si="137"/>
        <v>-0.21829999999999999</v>
      </c>
      <c r="J246" s="22" t="s">
        <v>1545</v>
      </c>
      <c r="K246" s="30" t="str">
        <f t="shared" si="139"/>
        <v>-30%≤ X &lt; -20%B</v>
      </c>
      <c r="L246" s="24" t="e">
        <f>VLOOKUP(K246,#REF!,2,FALSE)</f>
        <v>#REF!</v>
      </c>
      <c r="M246" s="24" t="e">
        <f>VLOOKUP(K246,#REF!,3,FALSE)</f>
        <v>#REF!</v>
      </c>
      <c r="N246" s="34" t="e">
        <f t="shared" si="151"/>
        <v>#REF!</v>
      </c>
      <c r="O246" s="35" t="e">
        <f t="shared" si="152"/>
        <v>#REF!</v>
      </c>
      <c r="P246" s="57">
        <f>IFERROR(VLOOKUP(B246,#REF!,2,FALSE),0)</f>
        <v>0</v>
      </c>
      <c r="Q246" s="58">
        <f>IFERROR(VLOOKUP(B246,#REF!,2,FALSE),0)</f>
        <v>0</v>
      </c>
      <c r="R246" s="54">
        <f t="shared" si="133"/>
        <v>0</v>
      </c>
      <c r="S246" s="67" t="e">
        <f t="shared" si="138"/>
        <v>#REF!</v>
      </c>
      <c r="T246" s="65" t="e">
        <f t="shared" si="134"/>
        <v>#REF!</v>
      </c>
      <c r="U246" s="64" t="e">
        <f t="shared" si="135"/>
        <v>#REF!</v>
      </c>
      <c r="V246" s="21" t="e">
        <f>VLOOKUP(B246,Hoja1!$B$5:$H$749,21,FALSE)</f>
        <v>#REF!</v>
      </c>
      <c r="W246" s="63" t="e">
        <f t="shared" si="136"/>
        <v>#REF!</v>
      </c>
    </row>
    <row r="247" spans="1:23" x14ac:dyDescent="0.3">
      <c r="A247" s="4">
        <v>243</v>
      </c>
      <c r="B247" s="5" t="s">
        <v>525</v>
      </c>
      <c r="C247" s="5" t="s">
        <v>498</v>
      </c>
      <c r="D247" s="5" t="s">
        <v>526</v>
      </c>
      <c r="E247" s="5" t="s">
        <v>526</v>
      </c>
      <c r="F247" s="6" t="s">
        <v>9</v>
      </c>
      <c r="G247" s="15">
        <v>1110639.2499999998</v>
      </c>
      <c r="H247" s="15">
        <v>917335.33</v>
      </c>
      <c r="I247" s="23">
        <f t="shared" si="137"/>
        <v>-0.17399999999999999</v>
      </c>
      <c r="J247" s="22" t="s">
        <v>1546</v>
      </c>
      <c r="K247" s="30" t="str">
        <f t="shared" si="139"/>
        <v>-20%≤ X &lt; -10%A</v>
      </c>
      <c r="L247" s="24" t="e">
        <f>VLOOKUP(K247,#REF!,2,FALSE)</f>
        <v>#REF!</v>
      </c>
      <c r="M247" s="24" t="e">
        <f>VLOOKUP(K247,#REF!,3,FALSE)</f>
        <v>#REF!</v>
      </c>
      <c r="N247" s="34" t="e">
        <f t="shared" si="151"/>
        <v>#REF!</v>
      </c>
      <c r="O247" s="35" t="e">
        <f t="shared" si="152"/>
        <v>#REF!</v>
      </c>
      <c r="P247" s="57">
        <f>IFERROR(VLOOKUP(B247,#REF!,2,FALSE),0)</f>
        <v>0</v>
      </c>
      <c r="Q247" s="58">
        <f>IFERROR(VLOOKUP(B247,#REF!,2,FALSE),0)</f>
        <v>0</v>
      </c>
      <c r="R247" s="54">
        <f t="shared" si="133"/>
        <v>0</v>
      </c>
      <c r="S247" s="67" t="e">
        <f t="shared" si="138"/>
        <v>#REF!</v>
      </c>
      <c r="T247" s="65" t="e">
        <f t="shared" si="134"/>
        <v>#REF!</v>
      </c>
      <c r="U247" s="64" t="e">
        <f t="shared" si="135"/>
        <v>#REF!</v>
      </c>
      <c r="V247" s="21" t="e">
        <f>VLOOKUP(B247,Hoja1!$B$5:$H$749,21,FALSE)</f>
        <v>#REF!</v>
      </c>
      <c r="W247" s="63" t="e">
        <f t="shared" si="136"/>
        <v>#REF!</v>
      </c>
    </row>
    <row r="248" spans="1:23" x14ac:dyDescent="0.3">
      <c r="A248" s="4">
        <v>244</v>
      </c>
      <c r="B248" s="5" t="s">
        <v>527</v>
      </c>
      <c r="C248" s="5" t="s">
        <v>498</v>
      </c>
      <c r="D248" s="5" t="s">
        <v>528</v>
      </c>
      <c r="E248" s="5" t="s">
        <v>529</v>
      </c>
      <c r="F248" s="6" t="s">
        <v>9</v>
      </c>
      <c r="G248" s="15">
        <v>1074224.08</v>
      </c>
      <c r="H248" s="15">
        <v>695632.75</v>
      </c>
      <c r="I248" s="23">
        <f t="shared" si="137"/>
        <v>-0.35239999999999999</v>
      </c>
      <c r="J248" s="22" t="s">
        <v>1544</v>
      </c>
      <c r="K248" s="30" t="str">
        <f t="shared" si="139"/>
        <v>-40%≤ X &lt; -30%A</v>
      </c>
      <c r="L248" s="24" t="e">
        <f>VLOOKUP(K248,#REF!,2,FALSE)</f>
        <v>#REF!</v>
      </c>
      <c r="M248" s="24" t="e">
        <f>VLOOKUP(K248,#REF!,3,FALSE)</f>
        <v>#REF!</v>
      </c>
      <c r="N248" s="34" t="e">
        <f t="shared" si="151"/>
        <v>#REF!</v>
      </c>
      <c r="O248" s="35" t="e">
        <f t="shared" si="152"/>
        <v>#REF!</v>
      </c>
      <c r="P248" s="57">
        <f>IFERROR(VLOOKUP(B248,#REF!,2,FALSE),0)</f>
        <v>0</v>
      </c>
      <c r="Q248" s="58">
        <f>IFERROR(VLOOKUP(B248,#REF!,2,FALSE),0)</f>
        <v>0</v>
      </c>
      <c r="R248" s="54">
        <f t="shared" si="133"/>
        <v>0</v>
      </c>
      <c r="S248" s="67" t="e">
        <f t="shared" si="138"/>
        <v>#REF!</v>
      </c>
      <c r="T248" s="65" t="e">
        <f t="shared" si="134"/>
        <v>#REF!</v>
      </c>
      <c r="U248" s="64" t="e">
        <f t="shared" si="135"/>
        <v>#REF!</v>
      </c>
      <c r="V248" s="21" t="e">
        <f>VLOOKUP(B248,Hoja1!$B$5:$H$749,21,FALSE)</f>
        <v>#REF!</v>
      </c>
      <c r="W248" s="63" t="e">
        <f t="shared" si="136"/>
        <v>#REF!</v>
      </c>
    </row>
    <row r="249" spans="1:23" x14ac:dyDescent="0.3">
      <c r="A249" s="4">
        <v>245</v>
      </c>
      <c r="B249" s="5" t="s">
        <v>530</v>
      </c>
      <c r="C249" s="5" t="s">
        <v>498</v>
      </c>
      <c r="D249" s="5" t="s">
        <v>528</v>
      </c>
      <c r="E249" s="5" t="s">
        <v>531</v>
      </c>
      <c r="F249" s="6" t="s">
        <v>12</v>
      </c>
      <c r="G249" s="15">
        <v>164853.49999999997</v>
      </c>
      <c r="H249" s="15">
        <v>147626.21000000002</v>
      </c>
      <c r="I249" s="23">
        <f t="shared" si="137"/>
        <v>-0.1045</v>
      </c>
      <c r="J249" s="22" t="s">
        <v>1546</v>
      </c>
      <c r="K249" s="31" t="str">
        <f>IF(AND(H249&gt;0,(0.5*G249)&gt;H249),"Subgrupo 1.1",IF(AND((0.5*G249)&lt;H249,G249&gt;H249),"Subgrupo 1.2","Grupo 2 "))</f>
        <v>Subgrupo 1.2</v>
      </c>
      <c r="L249" s="28" t="s">
        <v>1556</v>
      </c>
      <c r="M249" s="28" t="s">
        <v>1557</v>
      </c>
      <c r="N249" s="36">
        <f>ROUND(IF(G249&lt;1.08*H249,G249,1.08*H249),2)</f>
        <v>159436.31</v>
      </c>
      <c r="O249" s="37">
        <f>ROUND(IF(1.05*G249&lt;1.13*H249,1.05*G249,1.13*H249),2)</f>
        <v>166817.62</v>
      </c>
      <c r="P249" s="59">
        <f>IFERROR(VLOOKUP(B249,#REF!,2,FALSE),0)</f>
        <v>0</v>
      </c>
      <c r="Q249" s="60">
        <f>IFERROR(VLOOKUP(B249,#REF!,2,FALSE),0)</f>
        <v>0</v>
      </c>
      <c r="R249" s="53">
        <f t="shared" si="133"/>
        <v>0</v>
      </c>
      <c r="S249" s="67">
        <f t="shared" si="138"/>
        <v>0</v>
      </c>
      <c r="T249" s="65">
        <f t="shared" si="134"/>
        <v>0</v>
      </c>
      <c r="U249" s="64">
        <f t="shared" si="135"/>
        <v>0</v>
      </c>
      <c r="V249" s="21" t="e">
        <f>VLOOKUP(B249,Hoja1!$B$5:$H$749,21,FALSE)</f>
        <v>#REF!</v>
      </c>
      <c r="W249" s="63" t="e">
        <f t="shared" si="136"/>
        <v>#REF!</v>
      </c>
    </row>
    <row r="250" spans="1:23" x14ac:dyDescent="0.3">
      <c r="A250" s="4">
        <v>246</v>
      </c>
      <c r="B250" s="5" t="s">
        <v>532</v>
      </c>
      <c r="C250" s="5" t="s">
        <v>498</v>
      </c>
      <c r="D250" s="5" t="s">
        <v>533</v>
      </c>
      <c r="E250" s="5" t="s">
        <v>533</v>
      </c>
      <c r="F250" s="6" t="s">
        <v>30</v>
      </c>
      <c r="G250" s="15">
        <v>11763.73</v>
      </c>
      <c r="H250" s="15">
        <v>14349.98</v>
      </c>
      <c r="I250" s="23">
        <f t="shared" si="137"/>
        <v>0.2198</v>
      </c>
      <c r="J250" s="22" t="s">
        <v>1550</v>
      </c>
      <c r="K250" s="30" t="str">
        <f t="shared" si="139"/>
        <v>20%≤ XB</v>
      </c>
      <c r="L250" s="24" t="e">
        <f>VLOOKUP(K250,#REF!,2,FALSE)</f>
        <v>#REF!</v>
      </c>
      <c r="M250" s="24" t="e">
        <f>VLOOKUP(K250,#REF!,3,FALSE)</f>
        <v>#REF!</v>
      </c>
      <c r="N250" s="34" t="e">
        <f>ROUND(H250*(1+L250),2)</f>
        <v>#REF!</v>
      </c>
      <c r="O250" s="35" t="e">
        <f>ROUND(H250*(1+M250),2)</f>
        <v>#REF!</v>
      </c>
      <c r="P250" s="57">
        <f>IFERROR(VLOOKUP(B250,#REF!,2,FALSE),0)</f>
        <v>0</v>
      </c>
      <c r="Q250" s="58">
        <f>IFERROR(VLOOKUP(B250,#REF!,2,FALSE),0)</f>
        <v>0</v>
      </c>
      <c r="R250" s="54">
        <f t="shared" si="133"/>
        <v>0</v>
      </c>
      <c r="S250" s="67" t="e">
        <f t="shared" si="138"/>
        <v>#REF!</v>
      </c>
      <c r="T250" s="65" t="e">
        <f t="shared" si="134"/>
        <v>#REF!</v>
      </c>
      <c r="U250" s="64" t="e">
        <f t="shared" si="135"/>
        <v>#REF!</v>
      </c>
      <c r="V250" s="21" t="e">
        <f>VLOOKUP(B250,Hoja1!$B$5:$H$749,21,FALSE)</f>
        <v>#REF!</v>
      </c>
      <c r="W250" s="63" t="e">
        <f t="shared" si="136"/>
        <v>#REF!</v>
      </c>
    </row>
    <row r="251" spans="1:23" x14ac:dyDescent="0.3">
      <c r="A251" s="4">
        <v>247</v>
      </c>
      <c r="B251" s="5" t="s">
        <v>534</v>
      </c>
      <c r="C251" s="5" t="s">
        <v>498</v>
      </c>
      <c r="D251" s="5" t="s">
        <v>533</v>
      </c>
      <c r="E251" s="5" t="s">
        <v>535</v>
      </c>
      <c r="F251" s="6" t="s">
        <v>12</v>
      </c>
      <c r="G251" s="15">
        <v>1642.6999999999998</v>
      </c>
      <c r="H251" s="15">
        <v>910.8</v>
      </c>
      <c r="I251" s="23">
        <f t="shared" si="137"/>
        <v>-0.44550000000000001</v>
      </c>
      <c r="J251" s="22" t="s">
        <v>1543</v>
      </c>
      <c r="K251" s="31" t="str">
        <f t="shared" ref="K251:K252" si="153">IF(AND(H251&gt;0,(0.5*G251)&gt;H251),"Subgrupo 1.1",IF(AND((0.5*G251)&lt;H251,G251&gt;H251),"Subgrupo 1.2","Grupo 2 "))</f>
        <v>Subgrupo 1.2</v>
      </c>
      <c r="L251" s="28" t="s">
        <v>1556</v>
      </c>
      <c r="M251" s="28" t="s">
        <v>1557</v>
      </c>
      <c r="N251" s="36">
        <f>ROUND(IF(G251&lt;1.08*H251,G251,1.08*H251),2)</f>
        <v>983.66</v>
      </c>
      <c r="O251" s="37">
        <f>ROUND(IF(1.05*G251&lt;1.13*H251,1.05*G251,1.13*H251),2)</f>
        <v>1029.2</v>
      </c>
      <c r="P251" s="59">
        <f>IFERROR(VLOOKUP(B251,#REF!,2,FALSE),0)</f>
        <v>0</v>
      </c>
      <c r="Q251" s="60">
        <f>IFERROR(VLOOKUP(B251,#REF!,2,FALSE),0)</f>
        <v>0</v>
      </c>
      <c r="R251" s="53">
        <f t="shared" si="133"/>
        <v>0</v>
      </c>
      <c r="S251" s="67">
        <f t="shared" si="138"/>
        <v>0</v>
      </c>
      <c r="T251" s="65">
        <f t="shared" si="134"/>
        <v>0</v>
      </c>
      <c r="U251" s="64">
        <f t="shared" si="135"/>
        <v>0</v>
      </c>
      <c r="V251" s="21" t="e">
        <f>VLOOKUP(B251,Hoja1!$B$5:$H$749,21,FALSE)</f>
        <v>#REF!</v>
      </c>
      <c r="W251" s="63" t="e">
        <f t="shared" si="136"/>
        <v>#REF!</v>
      </c>
    </row>
    <row r="252" spans="1:23" x14ac:dyDescent="0.3">
      <c r="A252" s="4">
        <v>248</v>
      </c>
      <c r="B252" s="5" t="s">
        <v>536</v>
      </c>
      <c r="C252" s="5" t="s">
        <v>498</v>
      </c>
      <c r="D252" s="5" t="s">
        <v>533</v>
      </c>
      <c r="E252" s="5" t="s">
        <v>537</v>
      </c>
      <c r="F252" s="6" t="s">
        <v>12</v>
      </c>
      <c r="G252" s="15">
        <v>556.79999999999995</v>
      </c>
      <c r="H252" s="15">
        <v>50.6</v>
      </c>
      <c r="I252" s="23">
        <f t="shared" si="137"/>
        <v>-0.90910000000000002</v>
      </c>
      <c r="J252" s="22" t="s">
        <v>1543</v>
      </c>
      <c r="K252" s="31" t="str">
        <f t="shared" si="153"/>
        <v>Subgrupo 1.1</v>
      </c>
      <c r="L252" s="28" t="s">
        <v>1555</v>
      </c>
      <c r="M252" s="28" t="s">
        <v>1556</v>
      </c>
      <c r="N252" s="36">
        <f>ROUND(IF(0.75*G252&lt;1.03*H252,0.75*G252,1.03*H252),1)</f>
        <v>52.1</v>
      </c>
      <c r="O252" s="37">
        <f>ROUND(IF(G252&lt;1.08*H252,G252,1.08*H252),2)</f>
        <v>54.65</v>
      </c>
      <c r="P252" s="59">
        <f>IFERROR(VLOOKUP(B252,#REF!,2,FALSE),0)</f>
        <v>0</v>
      </c>
      <c r="Q252" s="60">
        <f>IFERROR(VLOOKUP(B252,#REF!,2,FALSE),0)</f>
        <v>0</v>
      </c>
      <c r="R252" s="53">
        <f t="shared" si="133"/>
        <v>0</v>
      </c>
      <c r="S252" s="67">
        <f t="shared" si="138"/>
        <v>0</v>
      </c>
      <c r="T252" s="65">
        <f t="shared" si="134"/>
        <v>0</v>
      </c>
      <c r="U252" s="64">
        <f t="shared" si="135"/>
        <v>0</v>
      </c>
      <c r="V252" s="21" t="e">
        <f>VLOOKUP(B252,Hoja1!$B$5:$H$749,21,FALSE)</f>
        <v>#REF!</v>
      </c>
      <c r="W252" s="63" t="e">
        <f t="shared" si="136"/>
        <v>#REF!</v>
      </c>
    </row>
    <row r="253" spans="1:23" x14ac:dyDescent="0.3">
      <c r="A253" s="4">
        <v>249</v>
      </c>
      <c r="B253" s="5" t="s">
        <v>538</v>
      </c>
      <c r="C253" s="5" t="s">
        <v>498</v>
      </c>
      <c r="D253" s="5" t="s">
        <v>539</v>
      </c>
      <c r="E253" s="5" t="s">
        <v>539</v>
      </c>
      <c r="F253" s="6" t="s">
        <v>30</v>
      </c>
      <c r="G253" s="15">
        <v>43031.86</v>
      </c>
      <c r="H253" s="15">
        <v>8927.0199999999986</v>
      </c>
      <c r="I253" s="23">
        <f t="shared" si="137"/>
        <v>-0.79249999999999998</v>
      </c>
      <c r="J253" s="22" t="s">
        <v>1543</v>
      </c>
      <c r="K253" s="30" t="str">
        <f t="shared" si="139"/>
        <v>X &lt; -40%B</v>
      </c>
      <c r="L253" s="24" t="e">
        <f>VLOOKUP(K253,#REF!,2,FALSE)</f>
        <v>#REF!</v>
      </c>
      <c r="M253" s="24" t="e">
        <f>VLOOKUP(K253,#REF!,3,FALSE)</f>
        <v>#REF!</v>
      </c>
      <c r="N253" s="34" t="e">
        <f t="shared" ref="N253:N254" si="154">ROUND(H253*(1+L253),2)</f>
        <v>#REF!</v>
      </c>
      <c r="O253" s="35" t="e">
        <f t="shared" ref="O253:O254" si="155">ROUND(H253*(1+M253),2)</f>
        <v>#REF!</v>
      </c>
      <c r="P253" s="57">
        <f>IFERROR(VLOOKUP(B253,#REF!,2,FALSE),0)</f>
        <v>0</v>
      </c>
      <c r="Q253" s="58">
        <f>IFERROR(VLOOKUP(B253,#REF!,2,FALSE),0)</f>
        <v>0</v>
      </c>
      <c r="R253" s="54">
        <f t="shared" si="133"/>
        <v>0</v>
      </c>
      <c r="S253" s="67" t="e">
        <f t="shared" si="138"/>
        <v>#REF!</v>
      </c>
      <c r="T253" s="65" t="e">
        <f t="shared" si="134"/>
        <v>#REF!</v>
      </c>
      <c r="U253" s="64" t="e">
        <f t="shared" si="135"/>
        <v>#REF!</v>
      </c>
      <c r="V253" s="21" t="e">
        <f>VLOOKUP(B253,Hoja1!$B$5:$H$749,21,FALSE)</f>
        <v>#REF!</v>
      </c>
      <c r="W253" s="63" t="e">
        <f t="shared" si="136"/>
        <v>#REF!</v>
      </c>
    </row>
    <row r="254" spans="1:23" x14ac:dyDescent="0.3">
      <c r="A254" s="4">
        <v>250</v>
      </c>
      <c r="B254" s="5" t="s">
        <v>540</v>
      </c>
      <c r="C254" s="5" t="s">
        <v>498</v>
      </c>
      <c r="D254" s="5" t="s">
        <v>541</v>
      </c>
      <c r="E254" s="5" t="s">
        <v>542</v>
      </c>
      <c r="F254" s="6" t="s">
        <v>30</v>
      </c>
      <c r="G254" s="15">
        <v>61473.00999999998</v>
      </c>
      <c r="H254" s="15">
        <v>41438.1</v>
      </c>
      <c r="I254" s="23">
        <f t="shared" si="137"/>
        <v>-0.32590000000000002</v>
      </c>
      <c r="J254" s="22" t="s">
        <v>1544</v>
      </c>
      <c r="K254" s="30" t="str">
        <f t="shared" si="139"/>
        <v>-40%≤ X &lt; -30%B</v>
      </c>
      <c r="L254" s="24" t="e">
        <f>VLOOKUP(K254,#REF!,2,FALSE)</f>
        <v>#REF!</v>
      </c>
      <c r="M254" s="24" t="e">
        <f>VLOOKUP(K254,#REF!,3,FALSE)</f>
        <v>#REF!</v>
      </c>
      <c r="N254" s="34" t="e">
        <f t="shared" si="154"/>
        <v>#REF!</v>
      </c>
      <c r="O254" s="35" t="e">
        <f t="shared" si="155"/>
        <v>#REF!</v>
      </c>
      <c r="P254" s="57">
        <f>IFERROR(VLOOKUP(B254,#REF!,2,FALSE),0)</f>
        <v>0</v>
      </c>
      <c r="Q254" s="58">
        <f>IFERROR(VLOOKUP(B254,#REF!,2,FALSE),0)</f>
        <v>0</v>
      </c>
      <c r="R254" s="54">
        <f t="shared" si="133"/>
        <v>0</v>
      </c>
      <c r="S254" s="67" t="e">
        <f t="shared" si="138"/>
        <v>#REF!</v>
      </c>
      <c r="T254" s="65" t="e">
        <f t="shared" si="134"/>
        <v>#REF!</v>
      </c>
      <c r="U254" s="64" t="e">
        <f t="shared" si="135"/>
        <v>#REF!</v>
      </c>
      <c r="V254" s="21" t="e">
        <f>VLOOKUP(B254,Hoja1!$B$5:$H$749,21,FALSE)</f>
        <v>#REF!</v>
      </c>
      <c r="W254" s="63" t="e">
        <f t="shared" si="136"/>
        <v>#REF!</v>
      </c>
    </row>
    <row r="255" spans="1:23" x14ac:dyDescent="0.3">
      <c r="A255" s="4">
        <v>251</v>
      </c>
      <c r="B255" s="5" t="s">
        <v>543</v>
      </c>
      <c r="C255" s="5" t="s">
        <v>498</v>
      </c>
      <c r="D255" s="5" t="s">
        <v>541</v>
      </c>
      <c r="E255" s="5" t="s">
        <v>544</v>
      </c>
      <c r="F255" s="6" t="s">
        <v>12</v>
      </c>
      <c r="G255" s="15">
        <v>98444.5</v>
      </c>
      <c r="H255" s="15">
        <v>74053.500000000015</v>
      </c>
      <c r="I255" s="23">
        <f t="shared" si="137"/>
        <v>-0.24779999999999999</v>
      </c>
      <c r="J255" s="22" t="s">
        <v>1548</v>
      </c>
      <c r="K255" s="31" t="str">
        <f t="shared" ref="K255:K258" si="156">IF(AND(H255&gt;0,(0.5*G255)&gt;H255),"Subgrupo 1.1",IF(AND((0.5*G255)&lt;H255,G255&gt;H255),"Subgrupo 1.2","Grupo 2 "))</f>
        <v>Subgrupo 1.2</v>
      </c>
      <c r="L255" s="28" t="s">
        <v>1556</v>
      </c>
      <c r="M255" s="28" t="s">
        <v>1557</v>
      </c>
      <c r="N255" s="36">
        <f>ROUND(IF(G255&lt;1.08*H255,G255,1.08*H255),2)</f>
        <v>79977.78</v>
      </c>
      <c r="O255" s="37">
        <f>ROUND(IF(1.05*G255&lt;1.13*H255,1.05*G255,1.13*H255),2)</f>
        <v>83680.460000000006</v>
      </c>
      <c r="P255" s="59">
        <f>IFERROR(VLOOKUP(B255,#REF!,2,FALSE),0)</f>
        <v>0</v>
      </c>
      <c r="Q255" s="60">
        <f>IFERROR(VLOOKUP(B255,#REF!,2,FALSE),0)</f>
        <v>0</v>
      </c>
      <c r="R255" s="53">
        <f t="shared" si="133"/>
        <v>0</v>
      </c>
      <c r="S255" s="67">
        <f t="shared" si="138"/>
        <v>0</v>
      </c>
      <c r="T255" s="65">
        <f t="shared" si="134"/>
        <v>0</v>
      </c>
      <c r="U255" s="64">
        <f t="shared" si="135"/>
        <v>0</v>
      </c>
      <c r="V255" s="21" t="e">
        <f>VLOOKUP(B255,Hoja1!$B$5:$H$749,21,FALSE)</f>
        <v>#REF!</v>
      </c>
      <c r="W255" s="63" t="e">
        <f t="shared" si="136"/>
        <v>#REF!</v>
      </c>
    </row>
    <row r="256" spans="1:23" x14ac:dyDescent="0.3">
      <c r="A256" s="4">
        <v>252</v>
      </c>
      <c r="B256" s="5" t="s">
        <v>545</v>
      </c>
      <c r="C256" s="5" t="s">
        <v>498</v>
      </c>
      <c r="D256" s="5" t="s">
        <v>541</v>
      </c>
      <c r="E256" s="5" t="s">
        <v>546</v>
      </c>
      <c r="F256" s="6" t="s">
        <v>12</v>
      </c>
      <c r="G256" s="15">
        <v>290529.68000000005</v>
      </c>
      <c r="H256" s="15">
        <v>575438.56999999995</v>
      </c>
      <c r="I256" s="23">
        <f t="shared" si="137"/>
        <v>0.98070000000000002</v>
      </c>
      <c r="J256" s="22" t="s">
        <v>1550</v>
      </c>
      <c r="K256" s="31" t="str">
        <f t="shared" si="156"/>
        <v xml:space="preserve">Grupo 2 </v>
      </c>
      <c r="L256" s="24">
        <f t="shared" ref="L256" si="157">IF(H256&gt;=G256,10.8%," ")</f>
        <v>0.10800000000000001</v>
      </c>
      <c r="M256" s="24">
        <f t="shared" ref="M256" si="158">IF(H256&gt;=G256,16%," ")</f>
        <v>0.16</v>
      </c>
      <c r="N256" s="34">
        <f>ROUND(H256*(1+L256),2)</f>
        <v>637585.93999999994</v>
      </c>
      <c r="O256" s="35">
        <f>ROUND(H256*(1+M256),2)</f>
        <v>667508.74</v>
      </c>
      <c r="P256" s="59">
        <f>IFERROR(VLOOKUP(B256,#REF!,2,FALSE),0)</f>
        <v>0</v>
      </c>
      <c r="Q256" s="60">
        <f>IFERROR(VLOOKUP(B256,#REF!,2,FALSE),0)</f>
        <v>0</v>
      </c>
      <c r="R256" s="53">
        <f t="shared" si="133"/>
        <v>0</v>
      </c>
      <c r="S256" s="67">
        <f t="shared" si="138"/>
        <v>0</v>
      </c>
      <c r="T256" s="65">
        <f t="shared" si="134"/>
        <v>0</v>
      </c>
      <c r="U256" s="64">
        <f t="shared" si="135"/>
        <v>0</v>
      </c>
      <c r="V256" s="21" t="e">
        <f>VLOOKUP(B256,Hoja1!$B$5:$H$749,21,FALSE)</f>
        <v>#REF!</v>
      </c>
      <c r="W256" s="63" t="e">
        <f t="shared" si="136"/>
        <v>#REF!</v>
      </c>
    </row>
    <row r="257" spans="1:23" x14ac:dyDescent="0.3">
      <c r="A257" s="4">
        <v>253</v>
      </c>
      <c r="B257" s="5" t="s">
        <v>547</v>
      </c>
      <c r="C257" s="5" t="s">
        <v>498</v>
      </c>
      <c r="D257" s="5" t="s">
        <v>541</v>
      </c>
      <c r="E257" s="5" t="s">
        <v>548</v>
      </c>
      <c r="F257" s="6" t="s">
        <v>12</v>
      </c>
      <c r="G257" s="15">
        <v>81136.029999999984</v>
      </c>
      <c r="H257" s="15">
        <v>36458.300000000003</v>
      </c>
      <c r="I257" s="23">
        <f t="shared" si="137"/>
        <v>-0.55069999999999997</v>
      </c>
      <c r="J257" s="22" t="s">
        <v>1543</v>
      </c>
      <c r="K257" s="31" t="str">
        <f t="shared" si="156"/>
        <v>Subgrupo 1.1</v>
      </c>
      <c r="L257" s="28" t="s">
        <v>1555</v>
      </c>
      <c r="M257" s="28" t="s">
        <v>1556</v>
      </c>
      <c r="N257" s="36">
        <f>ROUND(IF(0.75*G257&lt;1.03*H257,0.75*G257,1.03*H257),1)</f>
        <v>37552</v>
      </c>
      <c r="O257" s="37">
        <f>ROUND(IF(G257&lt;1.08*H257,G257,1.08*H257),2)</f>
        <v>39374.959999999999</v>
      </c>
      <c r="P257" s="59">
        <f>IFERROR(VLOOKUP(B257,#REF!,2,FALSE),0)</f>
        <v>0</v>
      </c>
      <c r="Q257" s="60">
        <f>IFERROR(VLOOKUP(B257,#REF!,2,FALSE),0)</f>
        <v>0</v>
      </c>
      <c r="R257" s="53">
        <f t="shared" si="133"/>
        <v>0</v>
      </c>
      <c r="S257" s="67">
        <f t="shared" si="138"/>
        <v>0</v>
      </c>
      <c r="T257" s="65">
        <f t="shared" si="134"/>
        <v>0</v>
      </c>
      <c r="U257" s="64">
        <f t="shared" si="135"/>
        <v>0</v>
      </c>
      <c r="V257" s="21" t="e">
        <f>VLOOKUP(B257,Hoja1!$B$5:$H$749,21,FALSE)</f>
        <v>#REF!</v>
      </c>
      <c r="W257" s="63" t="e">
        <f t="shared" si="136"/>
        <v>#REF!</v>
      </c>
    </row>
    <row r="258" spans="1:23" x14ac:dyDescent="0.3">
      <c r="A258" s="4">
        <v>254</v>
      </c>
      <c r="B258" s="5" t="s">
        <v>549</v>
      </c>
      <c r="C258" s="5" t="s">
        <v>498</v>
      </c>
      <c r="D258" s="5" t="s">
        <v>541</v>
      </c>
      <c r="E258" s="5" t="s">
        <v>192</v>
      </c>
      <c r="F258" s="6" t="s">
        <v>12</v>
      </c>
      <c r="G258" s="15">
        <v>213246.8</v>
      </c>
      <c r="H258" s="15">
        <v>210032.21999999997</v>
      </c>
      <c r="I258" s="23">
        <f t="shared" si="137"/>
        <v>-1.5100000000000001E-2</v>
      </c>
      <c r="J258" s="22" t="s">
        <v>1548</v>
      </c>
      <c r="K258" s="31" t="str">
        <f t="shared" si="156"/>
        <v>Subgrupo 1.2</v>
      </c>
      <c r="L258" s="28" t="s">
        <v>1556</v>
      </c>
      <c r="M258" s="28" t="s">
        <v>1557</v>
      </c>
      <c r="N258" s="36">
        <f>ROUND(IF(G258&lt;1.08*H258,G258,1.08*H258),2)</f>
        <v>213246.8</v>
      </c>
      <c r="O258" s="37">
        <f>ROUND(IF(1.05*G258&lt;1.13*H258,1.05*G258,1.13*H258),2)</f>
        <v>223909.14</v>
      </c>
      <c r="P258" s="59">
        <f>IFERROR(VLOOKUP(B258,#REF!,2,FALSE),0)</f>
        <v>0</v>
      </c>
      <c r="Q258" s="60">
        <f>IFERROR(VLOOKUP(B258,#REF!,2,FALSE),0)</f>
        <v>0</v>
      </c>
      <c r="R258" s="53">
        <f t="shared" si="133"/>
        <v>0</v>
      </c>
      <c r="S258" s="67">
        <f t="shared" si="138"/>
        <v>0</v>
      </c>
      <c r="T258" s="65">
        <f t="shared" si="134"/>
        <v>0</v>
      </c>
      <c r="U258" s="64">
        <f t="shared" si="135"/>
        <v>0</v>
      </c>
      <c r="V258" s="21" t="e">
        <f>VLOOKUP(B258,Hoja1!$B$5:$H$749,21,FALSE)</f>
        <v>#REF!</v>
      </c>
      <c r="W258" s="63" t="e">
        <f t="shared" si="136"/>
        <v>#REF!</v>
      </c>
    </row>
    <row r="259" spans="1:23" x14ac:dyDescent="0.3">
      <c r="A259" s="4">
        <v>255</v>
      </c>
      <c r="B259" s="5" t="s">
        <v>550</v>
      </c>
      <c r="C259" s="5" t="s">
        <v>498</v>
      </c>
      <c r="D259" s="5" t="s">
        <v>551</v>
      </c>
      <c r="E259" s="5" t="s">
        <v>551</v>
      </c>
      <c r="F259" s="6" t="s">
        <v>30</v>
      </c>
      <c r="G259" s="15">
        <v>1081028.0900000001</v>
      </c>
      <c r="H259" s="15">
        <v>1071720.68</v>
      </c>
      <c r="I259" s="23">
        <f t="shared" si="137"/>
        <v>-8.6E-3</v>
      </c>
      <c r="J259" s="22" t="s">
        <v>1547</v>
      </c>
      <c r="K259" s="30" t="str">
        <f t="shared" si="139"/>
        <v>-10%≤ X &lt; 0%B</v>
      </c>
      <c r="L259" s="24" t="e">
        <f>VLOOKUP(K259,#REF!,2,FALSE)</f>
        <v>#REF!</v>
      </c>
      <c r="M259" s="24" t="e">
        <f>VLOOKUP(K259,#REF!,3,FALSE)</f>
        <v>#REF!</v>
      </c>
      <c r="N259" s="34" t="e">
        <f>ROUND(H259*(1+L259),2)</f>
        <v>#REF!</v>
      </c>
      <c r="O259" s="35" t="e">
        <f>ROUND(H259*(1+M259),2)</f>
        <v>#REF!</v>
      </c>
      <c r="P259" s="57">
        <f>IFERROR(VLOOKUP(B259,#REF!,2,FALSE),0)</f>
        <v>0</v>
      </c>
      <c r="Q259" s="58">
        <f>IFERROR(VLOOKUP(B259,#REF!,2,FALSE),0)</f>
        <v>0</v>
      </c>
      <c r="R259" s="54">
        <f t="shared" si="133"/>
        <v>0</v>
      </c>
      <c r="S259" s="67" t="e">
        <f t="shared" si="138"/>
        <v>#REF!</v>
      </c>
      <c r="T259" s="65" t="e">
        <f t="shared" si="134"/>
        <v>#REF!</v>
      </c>
      <c r="U259" s="64" t="e">
        <f t="shared" si="135"/>
        <v>#REF!</v>
      </c>
      <c r="V259" s="21" t="e">
        <f>VLOOKUP(B259,Hoja1!$B$5:$H$749,21,FALSE)</f>
        <v>#REF!</v>
      </c>
      <c r="W259" s="63" t="e">
        <f t="shared" si="136"/>
        <v>#REF!</v>
      </c>
    </row>
    <row r="260" spans="1:23" x14ac:dyDescent="0.3">
      <c r="A260" s="4">
        <v>256</v>
      </c>
      <c r="B260" s="5" t="s">
        <v>552</v>
      </c>
      <c r="C260" s="5" t="s">
        <v>498</v>
      </c>
      <c r="D260" s="5" t="s">
        <v>551</v>
      </c>
      <c r="E260" s="5" t="s">
        <v>553</v>
      </c>
      <c r="F260" s="6" t="s">
        <v>12</v>
      </c>
      <c r="G260" s="15">
        <v>364865.85000000003</v>
      </c>
      <c r="H260" s="15">
        <v>204474.68</v>
      </c>
      <c r="I260" s="23">
        <f t="shared" si="137"/>
        <v>-0.43959999999999999</v>
      </c>
      <c r="J260" s="22" t="s">
        <v>1543</v>
      </c>
      <c r="K260" s="31" t="str">
        <f t="shared" ref="K260:K261" si="159">IF(AND(H260&gt;0,(0.5*G260)&gt;H260),"Subgrupo 1.1",IF(AND((0.5*G260)&lt;H260,G260&gt;H260),"Subgrupo 1.2","Grupo 2 "))</f>
        <v>Subgrupo 1.2</v>
      </c>
      <c r="L260" s="28" t="s">
        <v>1556</v>
      </c>
      <c r="M260" s="28" t="s">
        <v>1557</v>
      </c>
      <c r="N260" s="36">
        <f>ROUND(IF(G260&lt;1.08*H260,G260,1.08*H260),2)</f>
        <v>220832.65</v>
      </c>
      <c r="O260" s="37">
        <f>ROUND(IF(1.05*G260&lt;1.13*H260,1.05*G260,1.13*H260),2)</f>
        <v>231056.39</v>
      </c>
      <c r="P260" s="59">
        <f>IFERROR(VLOOKUP(B260,#REF!,2,FALSE),0)</f>
        <v>0</v>
      </c>
      <c r="Q260" s="60">
        <f>IFERROR(VLOOKUP(B260,#REF!,2,FALSE),0)</f>
        <v>0</v>
      </c>
      <c r="R260" s="53">
        <f t="shared" si="133"/>
        <v>0</v>
      </c>
      <c r="S260" s="67">
        <f t="shared" si="138"/>
        <v>0</v>
      </c>
      <c r="T260" s="65">
        <f t="shared" si="134"/>
        <v>0</v>
      </c>
      <c r="U260" s="64">
        <f t="shared" si="135"/>
        <v>0</v>
      </c>
      <c r="V260" s="21" t="e">
        <f>VLOOKUP(B260,Hoja1!$B$5:$H$749,21,FALSE)</f>
        <v>#REF!</v>
      </c>
      <c r="W260" s="63" t="e">
        <f t="shared" si="136"/>
        <v>#REF!</v>
      </c>
    </row>
    <row r="261" spans="1:23" x14ac:dyDescent="0.3">
      <c r="A261" s="4">
        <v>257</v>
      </c>
      <c r="B261" s="5" t="s">
        <v>554</v>
      </c>
      <c r="C261" s="5" t="s">
        <v>498</v>
      </c>
      <c r="D261" s="5" t="s">
        <v>551</v>
      </c>
      <c r="E261" s="5" t="s">
        <v>555</v>
      </c>
      <c r="F261" s="6" t="s">
        <v>12</v>
      </c>
      <c r="G261" s="15">
        <v>123970.9</v>
      </c>
      <c r="H261" s="15">
        <v>44852.859999999993</v>
      </c>
      <c r="I261" s="23">
        <f t="shared" si="137"/>
        <v>-0.63819999999999999</v>
      </c>
      <c r="J261" s="22" t="s">
        <v>1543</v>
      </c>
      <c r="K261" s="31" t="str">
        <f t="shared" si="159"/>
        <v>Subgrupo 1.1</v>
      </c>
      <c r="L261" s="28" t="s">
        <v>1555</v>
      </c>
      <c r="M261" s="28" t="s">
        <v>1556</v>
      </c>
      <c r="N261" s="36">
        <f>ROUND(IF(0.75*G261&lt;1.03*H261,0.75*G261,1.03*H261),1)</f>
        <v>46198.400000000001</v>
      </c>
      <c r="O261" s="37">
        <f>ROUND(IF(G261&lt;1.08*H261,G261,1.08*H261),2)</f>
        <v>48441.09</v>
      </c>
      <c r="P261" s="59">
        <f>IFERROR(VLOOKUP(B261,#REF!,2,FALSE),0)</f>
        <v>0</v>
      </c>
      <c r="Q261" s="60">
        <f>IFERROR(VLOOKUP(B261,#REF!,2,FALSE),0)</f>
        <v>0</v>
      </c>
      <c r="R261" s="53">
        <f t="shared" ref="R261:R324" si="160">+P261+Q261</f>
        <v>0</v>
      </c>
      <c r="S261" s="67">
        <f t="shared" si="138"/>
        <v>0</v>
      </c>
      <c r="T261" s="65">
        <f t="shared" ref="T261:T324" si="161">IF(AND(R261&lt;O261,R261&gt;N261),ROUND(((R261-N261)/(O261-N261))*10,0),0)</f>
        <v>0</v>
      </c>
      <c r="U261" s="64">
        <f t="shared" ref="U261:U324" si="162">+S261+T261</f>
        <v>0</v>
      </c>
      <c r="V261" s="21" t="e">
        <f>VLOOKUP(B261,Hoja1!$B$5:$H$749,21,FALSE)</f>
        <v>#REF!</v>
      </c>
      <c r="W261" s="63" t="e">
        <f t="shared" ref="W261:W324" si="163">+V261-S261</f>
        <v>#REF!</v>
      </c>
    </row>
    <row r="262" spans="1:23" x14ac:dyDescent="0.3">
      <c r="A262" s="4">
        <v>258</v>
      </c>
      <c r="B262" s="5" t="s">
        <v>556</v>
      </c>
      <c r="C262" s="5" t="s">
        <v>557</v>
      </c>
      <c r="D262" s="5" t="s">
        <v>557</v>
      </c>
      <c r="E262" s="5" t="s">
        <v>557</v>
      </c>
      <c r="F262" s="6" t="s">
        <v>9</v>
      </c>
      <c r="G262" s="15">
        <v>1455107.76</v>
      </c>
      <c r="H262" s="15">
        <v>1272928.77</v>
      </c>
      <c r="I262" s="23">
        <f t="shared" ref="I262:I325" si="164">ROUND(IFERROR(H262/G262-1,0),4)</f>
        <v>-0.12520000000000001</v>
      </c>
      <c r="J262" s="22" t="s">
        <v>1546</v>
      </c>
      <c r="K262" s="30" t="str">
        <f t="shared" ref="K262:K323" si="165">J262&amp;F262</f>
        <v>-20%≤ X &lt; -10%A</v>
      </c>
      <c r="L262" s="24" t="e">
        <f>VLOOKUP(K262,#REF!,2,FALSE)</f>
        <v>#REF!</v>
      </c>
      <c r="M262" s="24" t="e">
        <f>VLOOKUP(K262,#REF!,3,FALSE)</f>
        <v>#REF!</v>
      </c>
      <c r="N262" s="34" t="e">
        <f>ROUND(H262*(1+L262),2)</f>
        <v>#REF!</v>
      </c>
      <c r="O262" s="35" t="e">
        <f>ROUND(H262*(1+M262),2)</f>
        <v>#REF!</v>
      </c>
      <c r="P262" s="57">
        <f>IFERROR(VLOOKUP(B262,#REF!,2,FALSE),0)</f>
        <v>0</v>
      </c>
      <c r="Q262" s="58">
        <f>IFERROR(VLOOKUP(B262,#REF!,2,FALSE),0)</f>
        <v>0</v>
      </c>
      <c r="R262" s="54">
        <f t="shared" si="160"/>
        <v>0</v>
      </c>
      <c r="S262" s="67" t="e">
        <f t="shared" ref="S262:S325" si="166">IF(R262&gt;O262,80,IF(R262&gt;N262,70,0))</f>
        <v>#REF!</v>
      </c>
      <c r="T262" s="65" t="e">
        <f t="shared" si="161"/>
        <v>#REF!</v>
      </c>
      <c r="U262" s="64" t="e">
        <f t="shared" si="162"/>
        <v>#REF!</v>
      </c>
      <c r="V262" s="21" t="e">
        <f>VLOOKUP(B262,Hoja1!$B$5:$H$749,21,FALSE)</f>
        <v>#REF!</v>
      </c>
      <c r="W262" s="63" t="e">
        <f t="shared" si="163"/>
        <v>#REF!</v>
      </c>
    </row>
    <row r="263" spans="1:23" x14ac:dyDescent="0.3">
      <c r="A263" s="4">
        <v>259</v>
      </c>
      <c r="B263" s="5" t="s">
        <v>558</v>
      </c>
      <c r="C263" s="5" t="s">
        <v>557</v>
      </c>
      <c r="D263" s="5" t="s">
        <v>557</v>
      </c>
      <c r="E263" s="5" t="s">
        <v>559</v>
      </c>
      <c r="F263" s="6" t="s">
        <v>12</v>
      </c>
      <c r="G263" s="15">
        <v>0</v>
      </c>
      <c r="H263" s="15">
        <v>0</v>
      </c>
      <c r="I263" s="23">
        <f t="shared" si="164"/>
        <v>0</v>
      </c>
      <c r="J263" s="22" t="s">
        <v>1548</v>
      </c>
      <c r="K263" s="31" t="s">
        <v>1559</v>
      </c>
      <c r="L263" s="22" t="str">
        <f>IFERROR(VLOOKUP(B263,#REF!,5,FALSE)," ")</f>
        <v xml:space="preserve"> </v>
      </c>
      <c r="M263" s="22" t="str">
        <f>IFERROR(VLOOKUP(B263,#REF!,6,FALSE)," ")</f>
        <v xml:space="preserve"> </v>
      </c>
      <c r="N263" s="34" t="str">
        <f t="shared" ref="N263:N264" si="167">+L263</f>
        <v xml:space="preserve"> </v>
      </c>
      <c r="O263" s="35" t="str">
        <f t="shared" ref="O263:O264" si="168">+M263</f>
        <v xml:space="preserve"> </v>
      </c>
      <c r="P263" s="59">
        <f>IFERROR(VLOOKUP(B263,#REF!,2,FALSE),0)</f>
        <v>0</v>
      </c>
      <c r="Q263" s="60">
        <f>IFERROR(VLOOKUP(B263,#REF!,2,FALSE),0)</f>
        <v>0</v>
      </c>
      <c r="R263" s="53">
        <f t="shared" si="160"/>
        <v>0</v>
      </c>
      <c r="S263" s="67">
        <f t="shared" si="166"/>
        <v>0</v>
      </c>
      <c r="T263" s="65">
        <f t="shared" si="161"/>
        <v>0</v>
      </c>
      <c r="U263" s="64">
        <f t="shared" si="162"/>
        <v>0</v>
      </c>
      <c r="V263" s="21" t="e">
        <f>VLOOKUP(B263,Hoja1!$B$5:$H$749,21,FALSE)</f>
        <v>#REF!</v>
      </c>
      <c r="W263" s="63" t="e">
        <f t="shared" si="163"/>
        <v>#REF!</v>
      </c>
    </row>
    <row r="264" spans="1:23" x14ac:dyDescent="0.3">
      <c r="A264" s="4">
        <v>260</v>
      </c>
      <c r="B264" s="5" t="s">
        <v>560</v>
      </c>
      <c r="C264" s="5" t="s">
        <v>557</v>
      </c>
      <c r="D264" s="5" t="s">
        <v>557</v>
      </c>
      <c r="E264" s="5" t="s">
        <v>561</v>
      </c>
      <c r="F264" s="6" t="s">
        <v>12</v>
      </c>
      <c r="G264" s="15">
        <v>0</v>
      </c>
      <c r="H264" s="15">
        <v>3470.4</v>
      </c>
      <c r="I264" s="23">
        <f t="shared" si="164"/>
        <v>0</v>
      </c>
      <c r="J264" s="22" t="s">
        <v>1548</v>
      </c>
      <c r="K264" s="31" t="s">
        <v>1559</v>
      </c>
      <c r="L264" s="22" t="str">
        <f>IFERROR(VLOOKUP(B264,#REF!,5,FALSE)," ")</f>
        <v xml:space="preserve"> </v>
      </c>
      <c r="M264" s="22" t="str">
        <f>IFERROR(VLOOKUP(B264,#REF!,6,FALSE)," ")</f>
        <v xml:space="preserve"> </v>
      </c>
      <c r="N264" s="34" t="str">
        <f t="shared" si="167"/>
        <v xml:space="preserve"> </v>
      </c>
      <c r="O264" s="35" t="str">
        <f t="shared" si="168"/>
        <v xml:space="preserve"> </v>
      </c>
      <c r="P264" s="59">
        <f>IFERROR(VLOOKUP(B264,#REF!,2,FALSE),0)</f>
        <v>0</v>
      </c>
      <c r="Q264" s="60">
        <f>IFERROR(VLOOKUP(B264,#REF!,2,FALSE),0)</f>
        <v>0</v>
      </c>
      <c r="R264" s="53">
        <f t="shared" si="160"/>
        <v>0</v>
      </c>
      <c r="S264" s="67">
        <f t="shared" si="166"/>
        <v>0</v>
      </c>
      <c r="T264" s="65">
        <f t="shared" si="161"/>
        <v>0</v>
      </c>
      <c r="U264" s="64">
        <f t="shared" si="162"/>
        <v>0</v>
      </c>
      <c r="V264" s="21" t="e">
        <f>VLOOKUP(B264,Hoja1!$B$5:$H$749,21,FALSE)</f>
        <v>#REF!</v>
      </c>
      <c r="W264" s="63" t="e">
        <f t="shared" si="163"/>
        <v>#REF!</v>
      </c>
    </row>
    <row r="265" spans="1:23" x14ac:dyDescent="0.3">
      <c r="A265" s="4">
        <v>261</v>
      </c>
      <c r="B265" s="5" t="s">
        <v>562</v>
      </c>
      <c r="C265" s="5" t="s">
        <v>557</v>
      </c>
      <c r="D265" s="5" t="s">
        <v>557</v>
      </c>
      <c r="E265" s="5" t="s">
        <v>275</v>
      </c>
      <c r="F265" s="6" t="s">
        <v>12</v>
      </c>
      <c r="G265" s="15">
        <v>19.399999999999999</v>
      </c>
      <c r="H265" s="15">
        <v>430.6</v>
      </c>
      <c r="I265" s="23">
        <f t="shared" si="164"/>
        <v>21.195900000000002</v>
      </c>
      <c r="J265" s="22" t="s">
        <v>1550</v>
      </c>
      <c r="K265" s="31" t="str">
        <f t="shared" ref="K265" si="169">IF(AND(H265&gt;0,(0.5*G265)&gt;H265),"Subgrupo 1.1",IF(AND((0.5*G265)&lt;H265,G265&gt;H265),"Subgrupo 1.2","Grupo 2 "))</f>
        <v xml:space="preserve">Grupo 2 </v>
      </c>
      <c r="L265" s="24">
        <f>IF(H265&gt;=G265,10.8%," ")</f>
        <v>0.10800000000000001</v>
      </c>
      <c r="M265" s="24">
        <f>IF(H265&gt;=G265,16%," ")</f>
        <v>0.16</v>
      </c>
      <c r="N265" s="34">
        <f>ROUND(H265*(1+L265),2)</f>
        <v>477.1</v>
      </c>
      <c r="O265" s="35">
        <f>ROUND(H265*(1+M265),2)</f>
        <v>499.5</v>
      </c>
      <c r="P265" s="59">
        <f>IFERROR(VLOOKUP(B265,#REF!,2,FALSE),0)</f>
        <v>0</v>
      </c>
      <c r="Q265" s="60">
        <f>IFERROR(VLOOKUP(B265,#REF!,2,FALSE),0)</f>
        <v>0</v>
      </c>
      <c r="R265" s="53">
        <f t="shared" si="160"/>
        <v>0</v>
      </c>
      <c r="S265" s="67">
        <f t="shared" si="166"/>
        <v>0</v>
      </c>
      <c r="T265" s="65">
        <f t="shared" si="161"/>
        <v>0</v>
      </c>
      <c r="U265" s="64">
        <f t="shared" si="162"/>
        <v>0</v>
      </c>
      <c r="V265" s="21" t="e">
        <f>VLOOKUP(B265,Hoja1!$B$5:$H$749,21,FALSE)</f>
        <v>#REF!</v>
      </c>
      <c r="W265" s="63" t="e">
        <f t="shared" si="163"/>
        <v>#REF!</v>
      </c>
    </row>
    <row r="266" spans="1:23" x14ac:dyDescent="0.3">
      <c r="A266" s="4">
        <v>262</v>
      </c>
      <c r="B266" s="5" t="s">
        <v>563</v>
      </c>
      <c r="C266" s="5" t="s">
        <v>557</v>
      </c>
      <c r="D266" s="5" t="s">
        <v>557</v>
      </c>
      <c r="E266" s="5" t="s">
        <v>564</v>
      </c>
      <c r="F266" s="6" t="s">
        <v>60</v>
      </c>
      <c r="G266" s="15">
        <v>324140.44000000006</v>
      </c>
      <c r="H266" s="15">
        <v>229307.09999999998</v>
      </c>
      <c r="I266" s="23">
        <f t="shared" si="164"/>
        <v>-0.29260000000000003</v>
      </c>
      <c r="J266" s="22" t="s">
        <v>1545</v>
      </c>
      <c r="K266" s="30" t="str">
        <f t="shared" si="165"/>
        <v>-30%≤ X &lt; -20%D</v>
      </c>
      <c r="L266" s="24" t="e">
        <f>VLOOKUP(K266,#REF!,2,FALSE)</f>
        <v>#REF!</v>
      </c>
      <c r="M266" s="24" t="e">
        <f>VLOOKUP(K266,#REF!,3,FALSE)</f>
        <v>#REF!</v>
      </c>
      <c r="N266" s="34" t="e">
        <f t="shared" ref="N266:N268" si="170">ROUND(H266*(1+L266),2)</f>
        <v>#REF!</v>
      </c>
      <c r="O266" s="35" t="e">
        <f t="shared" ref="O266:O268" si="171">ROUND(H266*(1+M266),2)</f>
        <v>#REF!</v>
      </c>
      <c r="P266" s="57">
        <f>IFERROR(VLOOKUP(B266,#REF!,2,FALSE),0)</f>
        <v>0</v>
      </c>
      <c r="Q266" s="58">
        <f>IFERROR(VLOOKUP(B266,#REF!,2,FALSE),0)</f>
        <v>0</v>
      </c>
      <c r="R266" s="54">
        <f t="shared" si="160"/>
        <v>0</v>
      </c>
      <c r="S266" s="67" t="e">
        <f t="shared" si="166"/>
        <v>#REF!</v>
      </c>
      <c r="T266" s="65" t="e">
        <f t="shared" si="161"/>
        <v>#REF!</v>
      </c>
      <c r="U266" s="64" t="e">
        <f t="shared" si="162"/>
        <v>#REF!</v>
      </c>
      <c r="V266" s="21" t="e">
        <f>VLOOKUP(B266,Hoja1!$B$5:$H$749,21,FALSE)</f>
        <v>#REF!</v>
      </c>
      <c r="W266" s="63" t="e">
        <f t="shared" si="163"/>
        <v>#REF!</v>
      </c>
    </row>
    <row r="267" spans="1:23" x14ac:dyDescent="0.3">
      <c r="A267" s="4">
        <v>263</v>
      </c>
      <c r="B267" s="5" t="s">
        <v>565</v>
      </c>
      <c r="C267" s="5" t="s">
        <v>557</v>
      </c>
      <c r="D267" s="5" t="s">
        <v>566</v>
      </c>
      <c r="E267" s="5" t="s">
        <v>566</v>
      </c>
      <c r="F267" s="6" t="s">
        <v>30</v>
      </c>
      <c r="G267" s="15">
        <v>166559.5</v>
      </c>
      <c r="H267" s="15">
        <v>85210.849999999991</v>
      </c>
      <c r="I267" s="23">
        <f t="shared" si="164"/>
        <v>-0.4884</v>
      </c>
      <c r="J267" s="22" t="s">
        <v>1543</v>
      </c>
      <c r="K267" s="30" t="str">
        <f t="shared" si="165"/>
        <v>X &lt; -40%B</v>
      </c>
      <c r="L267" s="24" t="e">
        <f>VLOOKUP(K267,#REF!,2,FALSE)</f>
        <v>#REF!</v>
      </c>
      <c r="M267" s="24" t="e">
        <f>VLOOKUP(K267,#REF!,3,FALSE)</f>
        <v>#REF!</v>
      </c>
      <c r="N267" s="34" t="e">
        <f t="shared" si="170"/>
        <v>#REF!</v>
      </c>
      <c r="O267" s="35" t="e">
        <f t="shared" si="171"/>
        <v>#REF!</v>
      </c>
      <c r="P267" s="57">
        <f>IFERROR(VLOOKUP(B267,#REF!,2,FALSE),0)</f>
        <v>0</v>
      </c>
      <c r="Q267" s="58">
        <f>IFERROR(VLOOKUP(B267,#REF!,2,FALSE),0)</f>
        <v>0</v>
      </c>
      <c r="R267" s="54">
        <f t="shared" si="160"/>
        <v>0</v>
      </c>
      <c r="S267" s="67" t="e">
        <f t="shared" si="166"/>
        <v>#REF!</v>
      </c>
      <c r="T267" s="65" t="e">
        <f t="shared" si="161"/>
        <v>#REF!</v>
      </c>
      <c r="U267" s="64" t="e">
        <f t="shared" si="162"/>
        <v>#REF!</v>
      </c>
      <c r="V267" s="21" t="e">
        <f>VLOOKUP(B267,Hoja1!$B$5:$H$749,21,FALSE)</f>
        <v>#REF!</v>
      </c>
      <c r="W267" s="63" t="e">
        <f t="shared" si="163"/>
        <v>#REF!</v>
      </c>
    </row>
    <row r="268" spans="1:23" x14ac:dyDescent="0.3">
      <c r="A268" s="4">
        <v>264</v>
      </c>
      <c r="B268" s="5" t="s">
        <v>567</v>
      </c>
      <c r="C268" s="5" t="s">
        <v>557</v>
      </c>
      <c r="D268" s="5" t="s">
        <v>568</v>
      </c>
      <c r="E268" s="5" t="s">
        <v>569</v>
      </c>
      <c r="F268" s="6" t="s">
        <v>30</v>
      </c>
      <c r="G268" s="15">
        <v>326671.62999999995</v>
      </c>
      <c r="H268" s="15">
        <v>194036.15999999997</v>
      </c>
      <c r="I268" s="23">
        <f t="shared" si="164"/>
        <v>-0.40600000000000003</v>
      </c>
      <c r="J268" s="22" t="s">
        <v>1543</v>
      </c>
      <c r="K268" s="30" t="str">
        <f t="shared" si="165"/>
        <v>X &lt; -40%B</v>
      </c>
      <c r="L268" s="24" t="e">
        <f>VLOOKUP(K268,#REF!,2,FALSE)</f>
        <v>#REF!</v>
      </c>
      <c r="M268" s="24" t="e">
        <f>VLOOKUP(K268,#REF!,3,FALSE)</f>
        <v>#REF!</v>
      </c>
      <c r="N268" s="34" t="e">
        <f t="shared" si="170"/>
        <v>#REF!</v>
      </c>
      <c r="O268" s="35" t="e">
        <f t="shared" si="171"/>
        <v>#REF!</v>
      </c>
      <c r="P268" s="57">
        <f>IFERROR(VLOOKUP(B268,#REF!,2,FALSE),0)</f>
        <v>0</v>
      </c>
      <c r="Q268" s="58">
        <f>IFERROR(VLOOKUP(B268,#REF!,2,FALSE),0)</f>
        <v>0</v>
      </c>
      <c r="R268" s="54">
        <f t="shared" si="160"/>
        <v>0</v>
      </c>
      <c r="S268" s="67" t="e">
        <f t="shared" si="166"/>
        <v>#REF!</v>
      </c>
      <c r="T268" s="65" t="e">
        <f t="shared" si="161"/>
        <v>#REF!</v>
      </c>
      <c r="U268" s="64" t="e">
        <f t="shared" si="162"/>
        <v>#REF!</v>
      </c>
      <c r="V268" s="21" t="e">
        <f>VLOOKUP(B268,Hoja1!$B$5:$H$749,21,FALSE)</f>
        <v>#REF!</v>
      </c>
      <c r="W268" s="63" t="e">
        <f t="shared" si="163"/>
        <v>#REF!</v>
      </c>
    </row>
    <row r="269" spans="1:23" x14ac:dyDescent="0.3">
      <c r="A269" s="4">
        <v>265</v>
      </c>
      <c r="B269" s="5" t="s">
        <v>570</v>
      </c>
      <c r="C269" s="5" t="s">
        <v>557</v>
      </c>
      <c r="D269" s="5" t="s">
        <v>568</v>
      </c>
      <c r="E269" s="5" t="s">
        <v>571</v>
      </c>
      <c r="F269" s="6" t="s">
        <v>12</v>
      </c>
      <c r="G269" s="15">
        <v>344.46000000000004</v>
      </c>
      <c r="H269" s="15">
        <v>0</v>
      </c>
      <c r="I269" s="23">
        <f t="shared" si="164"/>
        <v>-1</v>
      </c>
      <c r="J269" s="22" t="s">
        <v>1543</v>
      </c>
      <c r="K269" s="31" t="s">
        <v>1559</v>
      </c>
      <c r="L269" s="22" t="str">
        <f>IFERROR(VLOOKUP(B269,#REF!,5,FALSE)," ")</f>
        <v xml:space="preserve"> </v>
      </c>
      <c r="M269" s="22" t="str">
        <f>IFERROR(VLOOKUP(B269,#REF!,6,FALSE)," ")</f>
        <v xml:space="preserve"> </v>
      </c>
      <c r="N269" s="34" t="str">
        <f t="shared" ref="N269:N270" si="172">+L269</f>
        <v xml:space="preserve"> </v>
      </c>
      <c r="O269" s="35" t="str">
        <f t="shared" ref="O269:O270" si="173">+M269</f>
        <v xml:space="preserve"> </v>
      </c>
      <c r="P269" s="59">
        <f>IFERROR(VLOOKUP(B269,#REF!,2,FALSE),0)</f>
        <v>0</v>
      </c>
      <c r="Q269" s="60">
        <f>IFERROR(VLOOKUP(B269,#REF!,2,FALSE),0)</f>
        <v>0</v>
      </c>
      <c r="R269" s="53">
        <f t="shared" si="160"/>
        <v>0</v>
      </c>
      <c r="S269" s="67">
        <f t="shared" si="166"/>
        <v>0</v>
      </c>
      <c r="T269" s="65">
        <f t="shared" si="161"/>
        <v>0</v>
      </c>
      <c r="U269" s="64">
        <f t="shared" si="162"/>
        <v>0</v>
      </c>
      <c r="V269" s="21" t="e">
        <f>VLOOKUP(B269,Hoja1!$B$5:$H$749,21,FALSE)</f>
        <v>#REF!</v>
      </c>
      <c r="W269" s="63" t="e">
        <f t="shared" si="163"/>
        <v>#REF!</v>
      </c>
    </row>
    <row r="270" spans="1:23" x14ac:dyDescent="0.3">
      <c r="A270" s="4">
        <v>266</v>
      </c>
      <c r="B270" s="5" t="s">
        <v>572</v>
      </c>
      <c r="C270" s="5" t="s">
        <v>557</v>
      </c>
      <c r="D270" s="5" t="s">
        <v>568</v>
      </c>
      <c r="E270" s="5" t="s">
        <v>573</v>
      </c>
      <c r="F270" s="6" t="s">
        <v>12</v>
      </c>
      <c r="G270" s="15">
        <v>0</v>
      </c>
      <c r="H270" s="15">
        <v>0</v>
      </c>
      <c r="I270" s="23">
        <f t="shared" si="164"/>
        <v>0</v>
      </c>
      <c r="J270" s="22" t="s">
        <v>1548</v>
      </c>
      <c r="K270" s="31" t="s">
        <v>1559</v>
      </c>
      <c r="L270" s="22" t="str">
        <f>IFERROR(VLOOKUP(B270,#REF!,5,FALSE)," ")</f>
        <v xml:space="preserve"> </v>
      </c>
      <c r="M270" s="22" t="str">
        <f>IFERROR(VLOOKUP(B270,#REF!,6,FALSE)," ")</f>
        <v xml:space="preserve"> </v>
      </c>
      <c r="N270" s="34" t="str">
        <f t="shared" si="172"/>
        <v xml:space="preserve"> </v>
      </c>
      <c r="O270" s="35" t="str">
        <f t="shared" si="173"/>
        <v xml:space="preserve"> </v>
      </c>
      <c r="P270" s="59">
        <f>IFERROR(VLOOKUP(B270,#REF!,2,FALSE),0)</f>
        <v>0</v>
      </c>
      <c r="Q270" s="60">
        <f>IFERROR(VLOOKUP(B270,#REF!,2,FALSE),0)</f>
        <v>0</v>
      </c>
      <c r="R270" s="53">
        <f t="shared" si="160"/>
        <v>0</v>
      </c>
      <c r="S270" s="67">
        <f t="shared" si="166"/>
        <v>0</v>
      </c>
      <c r="T270" s="65">
        <f t="shared" si="161"/>
        <v>0</v>
      </c>
      <c r="U270" s="64">
        <f t="shared" si="162"/>
        <v>0</v>
      </c>
      <c r="V270" s="21" t="e">
        <f>VLOOKUP(B270,Hoja1!$B$5:$H$749,21,FALSE)</f>
        <v>#REF!</v>
      </c>
      <c r="W270" s="63" t="e">
        <f t="shared" si="163"/>
        <v>#REF!</v>
      </c>
    </row>
    <row r="271" spans="1:23" x14ac:dyDescent="0.3">
      <c r="A271" s="4">
        <v>267</v>
      </c>
      <c r="B271" s="5" t="s">
        <v>574</v>
      </c>
      <c r="C271" s="5" t="s">
        <v>557</v>
      </c>
      <c r="D271" s="5" t="s">
        <v>575</v>
      </c>
      <c r="E271" s="5" t="s">
        <v>575</v>
      </c>
      <c r="F271" s="6" t="s">
        <v>30</v>
      </c>
      <c r="G271" s="15">
        <v>34476.31</v>
      </c>
      <c r="H271" s="15">
        <v>17989.120000000003</v>
      </c>
      <c r="I271" s="23">
        <f t="shared" si="164"/>
        <v>-0.47820000000000001</v>
      </c>
      <c r="J271" s="22" t="s">
        <v>1543</v>
      </c>
      <c r="K271" s="30" t="str">
        <f t="shared" si="165"/>
        <v>X &lt; -40%B</v>
      </c>
      <c r="L271" s="24" t="e">
        <f>VLOOKUP(K271,#REF!,2,FALSE)</f>
        <v>#REF!</v>
      </c>
      <c r="M271" s="24" t="e">
        <f>VLOOKUP(K271,#REF!,3,FALSE)</f>
        <v>#REF!</v>
      </c>
      <c r="N271" s="34" t="e">
        <f t="shared" ref="N271:N273" si="174">ROUND(H271*(1+L271),2)</f>
        <v>#REF!</v>
      </c>
      <c r="O271" s="35" t="e">
        <f t="shared" ref="O271:O273" si="175">ROUND(H271*(1+M271),2)</f>
        <v>#REF!</v>
      </c>
      <c r="P271" s="57">
        <f>IFERROR(VLOOKUP(B271,#REF!,2,FALSE),0)</f>
        <v>0</v>
      </c>
      <c r="Q271" s="58">
        <f>IFERROR(VLOOKUP(B271,#REF!,2,FALSE),0)</f>
        <v>0</v>
      </c>
      <c r="R271" s="54">
        <f t="shared" si="160"/>
        <v>0</v>
      </c>
      <c r="S271" s="67" t="e">
        <f t="shared" si="166"/>
        <v>#REF!</v>
      </c>
      <c r="T271" s="65" t="e">
        <f t="shared" si="161"/>
        <v>#REF!</v>
      </c>
      <c r="U271" s="64" t="e">
        <f t="shared" si="162"/>
        <v>#REF!</v>
      </c>
      <c r="V271" s="21" t="e">
        <f>VLOOKUP(B271,Hoja1!$B$5:$H$749,21,FALSE)</f>
        <v>#REF!</v>
      </c>
      <c r="W271" s="63" t="e">
        <f t="shared" si="163"/>
        <v>#REF!</v>
      </c>
    </row>
    <row r="272" spans="1:23" x14ac:dyDescent="0.3">
      <c r="A272" s="4">
        <v>268</v>
      </c>
      <c r="B272" s="5" t="s">
        <v>576</v>
      </c>
      <c r="C272" s="5" t="s">
        <v>557</v>
      </c>
      <c r="D272" s="5" t="s">
        <v>577</v>
      </c>
      <c r="E272" s="5" t="s">
        <v>577</v>
      </c>
      <c r="F272" s="6" t="s">
        <v>30</v>
      </c>
      <c r="G272" s="15">
        <v>126407.18000000001</v>
      </c>
      <c r="H272" s="15">
        <v>103201.79000000001</v>
      </c>
      <c r="I272" s="23">
        <f t="shared" si="164"/>
        <v>-0.18360000000000001</v>
      </c>
      <c r="J272" s="22" t="s">
        <v>1546</v>
      </c>
      <c r="K272" s="30" t="str">
        <f t="shared" si="165"/>
        <v>-20%≤ X &lt; -10%B</v>
      </c>
      <c r="L272" s="24" t="e">
        <f>VLOOKUP(K272,#REF!,2,FALSE)</f>
        <v>#REF!</v>
      </c>
      <c r="M272" s="24" t="e">
        <f>VLOOKUP(K272,#REF!,3,FALSE)</f>
        <v>#REF!</v>
      </c>
      <c r="N272" s="34" t="e">
        <f t="shared" si="174"/>
        <v>#REF!</v>
      </c>
      <c r="O272" s="35" t="e">
        <f t="shared" si="175"/>
        <v>#REF!</v>
      </c>
      <c r="P272" s="57">
        <f>IFERROR(VLOOKUP(B272,#REF!,2,FALSE),0)</f>
        <v>0</v>
      </c>
      <c r="Q272" s="58">
        <f>IFERROR(VLOOKUP(B272,#REF!,2,FALSE),0)</f>
        <v>0</v>
      </c>
      <c r="R272" s="54">
        <f t="shared" si="160"/>
        <v>0</v>
      </c>
      <c r="S272" s="67" t="e">
        <f t="shared" si="166"/>
        <v>#REF!</v>
      </c>
      <c r="T272" s="65" t="e">
        <f t="shared" si="161"/>
        <v>#REF!</v>
      </c>
      <c r="U272" s="64" t="e">
        <f t="shared" si="162"/>
        <v>#REF!</v>
      </c>
      <c r="V272" s="21" t="e">
        <f>VLOOKUP(B272,Hoja1!$B$5:$H$749,21,FALSE)</f>
        <v>#REF!</v>
      </c>
      <c r="W272" s="63" t="e">
        <f t="shared" si="163"/>
        <v>#REF!</v>
      </c>
    </row>
    <row r="273" spans="1:23" x14ac:dyDescent="0.3">
      <c r="A273" s="4">
        <v>269</v>
      </c>
      <c r="B273" s="5" t="s">
        <v>578</v>
      </c>
      <c r="C273" s="5" t="s">
        <v>557</v>
      </c>
      <c r="D273" s="5" t="s">
        <v>579</v>
      </c>
      <c r="E273" s="5" t="s">
        <v>579</v>
      </c>
      <c r="F273" s="6" t="s">
        <v>30</v>
      </c>
      <c r="G273" s="15">
        <v>67025.399999999994</v>
      </c>
      <c r="H273" s="15">
        <v>22087.599999999999</v>
      </c>
      <c r="I273" s="23">
        <f t="shared" si="164"/>
        <v>-0.67049999999999998</v>
      </c>
      <c r="J273" s="22" t="s">
        <v>1543</v>
      </c>
      <c r="K273" s="30" t="str">
        <f t="shared" si="165"/>
        <v>X &lt; -40%B</v>
      </c>
      <c r="L273" s="24" t="e">
        <f>VLOOKUP(K273,#REF!,2,FALSE)</f>
        <v>#REF!</v>
      </c>
      <c r="M273" s="24" t="e">
        <f>VLOOKUP(K273,#REF!,3,FALSE)</f>
        <v>#REF!</v>
      </c>
      <c r="N273" s="34" t="e">
        <f t="shared" si="174"/>
        <v>#REF!</v>
      </c>
      <c r="O273" s="35" t="e">
        <f t="shared" si="175"/>
        <v>#REF!</v>
      </c>
      <c r="P273" s="57">
        <f>IFERROR(VLOOKUP(B273,#REF!,2,FALSE),0)</f>
        <v>0</v>
      </c>
      <c r="Q273" s="58">
        <f>IFERROR(VLOOKUP(B273,#REF!,2,FALSE),0)</f>
        <v>0</v>
      </c>
      <c r="R273" s="54">
        <f t="shared" si="160"/>
        <v>0</v>
      </c>
      <c r="S273" s="67" t="e">
        <f t="shared" si="166"/>
        <v>#REF!</v>
      </c>
      <c r="T273" s="65" t="e">
        <f t="shared" si="161"/>
        <v>#REF!</v>
      </c>
      <c r="U273" s="64" t="e">
        <f t="shared" si="162"/>
        <v>#REF!</v>
      </c>
      <c r="V273" s="21" t="e">
        <f>VLOOKUP(B273,Hoja1!$B$5:$H$749,21,FALSE)</f>
        <v>#REF!</v>
      </c>
      <c r="W273" s="63" t="e">
        <f t="shared" si="163"/>
        <v>#REF!</v>
      </c>
    </row>
    <row r="274" spans="1:23" x14ac:dyDescent="0.3">
      <c r="A274" s="4">
        <v>270</v>
      </c>
      <c r="B274" s="5" t="s">
        <v>580</v>
      </c>
      <c r="C274" s="5" t="s">
        <v>557</v>
      </c>
      <c r="D274" s="5" t="s">
        <v>579</v>
      </c>
      <c r="E274" s="5" t="s">
        <v>581</v>
      </c>
      <c r="F274" s="6" t="s">
        <v>12</v>
      </c>
      <c r="G274" s="15">
        <v>1413.3</v>
      </c>
      <c r="H274" s="15">
        <v>1831.8</v>
      </c>
      <c r="I274" s="23">
        <f t="shared" si="164"/>
        <v>0.29609999999999997</v>
      </c>
      <c r="J274" s="22" t="s">
        <v>1550</v>
      </c>
      <c r="K274" s="31" t="str">
        <f>IF(AND(H274&gt;0,(0.5*G274)&gt;H274),"Subgrupo 1.1",IF(AND((0.5*G274)&lt;H274,G274&gt;H274),"Subgrupo 1.2","Grupo 2 "))</f>
        <v xml:space="preserve">Grupo 2 </v>
      </c>
      <c r="L274" s="24">
        <f>IF(H274&gt;=G274,10.8%," ")</f>
        <v>0.10800000000000001</v>
      </c>
      <c r="M274" s="24">
        <f>IF(H274&gt;=G274,16%," ")</f>
        <v>0.16</v>
      </c>
      <c r="N274" s="34">
        <f>ROUND(H274*(1+L274),2)</f>
        <v>2029.63</v>
      </c>
      <c r="O274" s="35">
        <f>ROUND(H274*(1+M274),2)</f>
        <v>2124.89</v>
      </c>
      <c r="P274" s="59">
        <f>IFERROR(VLOOKUP(B274,#REF!,2,FALSE),0)</f>
        <v>0</v>
      </c>
      <c r="Q274" s="60">
        <f>IFERROR(VLOOKUP(B274,#REF!,2,FALSE),0)</f>
        <v>0</v>
      </c>
      <c r="R274" s="53">
        <f t="shared" si="160"/>
        <v>0</v>
      </c>
      <c r="S274" s="67">
        <f t="shared" si="166"/>
        <v>0</v>
      </c>
      <c r="T274" s="65">
        <f t="shared" si="161"/>
        <v>0</v>
      </c>
      <c r="U274" s="64">
        <f t="shared" si="162"/>
        <v>0</v>
      </c>
      <c r="V274" s="21" t="e">
        <f>VLOOKUP(B274,Hoja1!$B$5:$H$749,21,FALSE)</f>
        <v>#REF!</v>
      </c>
      <c r="W274" s="63" t="e">
        <f t="shared" si="163"/>
        <v>#REF!</v>
      </c>
    </row>
    <row r="275" spans="1:23" x14ac:dyDescent="0.3">
      <c r="A275" s="4">
        <v>271</v>
      </c>
      <c r="B275" s="5" t="s">
        <v>582</v>
      </c>
      <c r="C275" s="5" t="s">
        <v>557</v>
      </c>
      <c r="D275" s="5" t="s">
        <v>583</v>
      </c>
      <c r="E275" s="5" t="s">
        <v>584</v>
      </c>
      <c r="F275" s="6" t="s">
        <v>30</v>
      </c>
      <c r="G275" s="15">
        <v>477187.5</v>
      </c>
      <c r="H275" s="15">
        <v>339474.79000000004</v>
      </c>
      <c r="I275" s="23">
        <f t="shared" si="164"/>
        <v>-0.28860000000000002</v>
      </c>
      <c r="J275" s="22" t="s">
        <v>1545</v>
      </c>
      <c r="K275" s="30" t="str">
        <f t="shared" si="165"/>
        <v>-30%≤ X &lt; -20%B</v>
      </c>
      <c r="L275" s="24" t="e">
        <f>VLOOKUP(K275,#REF!,2,FALSE)</f>
        <v>#REF!</v>
      </c>
      <c r="M275" s="24" t="e">
        <f>VLOOKUP(K275,#REF!,3,FALSE)</f>
        <v>#REF!</v>
      </c>
      <c r="N275" s="34" t="e">
        <f>ROUND(H275*(1+L275),2)</f>
        <v>#REF!</v>
      </c>
      <c r="O275" s="35" t="e">
        <f>ROUND(H275*(1+M275),2)</f>
        <v>#REF!</v>
      </c>
      <c r="P275" s="57">
        <f>IFERROR(VLOOKUP(B275,#REF!,2,FALSE),0)</f>
        <v>0</v>
      </c>
      <c r="Q275" s="58">
        <f>IFERROR(VLOOKUP(B275,#REF!,2,FALSE),0)</f>
        <v>0</v>
      </c>
      <c r="R275" s="54">
        <f t="shared" si="160"/>
        <v>0</v>
      </c>
      <c r="S275" s="67" t="e">
        <f t="shared" si="166"/>
        <v>#REF!</v>
      </c>
      <c r="T275" s="65" t="e">
        <f t="shared" si="161"/>
        <v>#REF!</v>
      </c>
      <c r="U275" s="64" t="e">
        <f t="shared" si="162"/>
        <v>#REF!</v>
      </c>
      <c r="V275" s="21" t="e">
        <f>VLOOKUP(B275,Hoja1!$B$5:$H$749,21,FALSE)</f>
        <v>#REF!</v>
      </c>
      <c r="W275" s="63" t="e">
        <f t="shared" si="163"/>
        <v>#REF!</v>
      </c>
    </row>
    <row r="276" spans="1:23" x14ac:dyDescent="0.3">
      <c r="A276" s="4">
        <v>272</v>
      </c>
      <c r="B276" s="5" t="s">
        <v>585</v>
      </c>
      <c r="C276" s="5" t="s">
        <v>557</v>
      </c>
      <c r="D276" s="5" t="s">
        <v>583</v>
      </c>
      <c r="E276" s="5" t="s">
        <v>586</v>
      </c>
      <c r="F276" s="6" t="s">
        <v>12</v>
      </c>
      <c r="G276" s="15">
        <v>9704.7999999999993</v>
      </c>
      <c r="H276" s="15">
        <v>9148.16</v>
      </c>
      <c r="I276" s="23">
        <f t="shared" si="164"/>
        <v>-5.74E-2</v>
      </c>
      <c r="J276" s="22" t="s">
        <v>1548</v>
      </c>
      <c r="K276" s="31" t="str">
        <f t="shared" ref="K276" si="176">IF(AND(H276&gt;0,(0.5*G276)&gt;H276),"Subgrupo 1.1",IF(AND((0.5*G276)&lt;H276,G276&gt;H276),"Subgrupo 1.2","Grupo 2 "))</f>
        <v>Subgrupo 1.2</v>
      </c>
      <c r="L276" s="28" t="s">
        <v>1556</v>
      </c>
      <c r="M276" s="28" t="s">
        <v>1557</v>
      </c>
      <c r="N276" s="36">
        <f>ROUND(IF(G276&lt;1.08*H276,G276,1.08*H276),2)</f>
        <v>9704.7999999999993</v>
      </c>
      <c r="O276" s="37">
        <f>ROUND(IF(1.05*G276&lt;1.13*H276,1.05*G276,1.13*H276),2)</f>
        <v>10190.040000000001</v>
      </c>
      <c r="P276" s="59">
        <f>IFERROR(VLOOKUP(B276,#REF!,2,FALSE),0)</f>
        <v>0</v>
      </c>
      <c r="Q276" s="60">
        <f>IFERROR(VLOOKUP(B276,#REF!,2,FALSE),0)</f>
        <v>0</v>
      </c>
      <c r="R276" s="53">
        <f t="shared" si="160"/>
        <v>0</v>
      </c>
      <c r="S276" s="67">
        <f t="shared" si="166"/>
        <v>0</v>
      </c>
      <c r="T276" s="65">
        <f t="shared" si="161"/>
        <v>0</v>
      </c>
      <c r="U276" s="64">
        <f t="shared" si="162"/>
        <v>0</v>
      </c>
      <c r="V276" s="21" t="e">
        <f>VLOOKUP(B276,Hoja1!$B$5:$H$749,21,FALSE)</f>
        <v>#REF!</v>
      </c>
      <c r="W276" s="63" t="e">
        <f t="shared" si="163"/>
        <v>#REF!</v>
      </c>
    </row>
    <row r="277" spans="1:23" x14ac:dyDescent="0.3">
      <c r="A277" s="4">
        <v>273</v>
      </c>
      <c r="B277" s="5" t="s">
        <v>587</v>
      </c>
      <c r="C277" s="5" t="s">
        <v>557</v>
      </c>
      <c r="D277" s="5" t="s">
        <v>583</v>
      </c>
      <c r="E277" s="5" t="s">
        <v>588</v>
      </c>
      <c r="F277" s="6" t="s">
        <v>12</v>
      </c>
      <c r="G277" s="15">
        <v>0</v>
      </c>
      <c r="H277" s="15">
        <v>0</v>
      </c>
      <c r="I277" s="23">
        <f t="shared" si="164"/>
        <v>0</v>
      </c>
      <c r="J277" s="22" t="s">
        <v>1548</v>
      </c>
      <c r="K277" s="31" t="s">
        <v>1559</v>
      </c>
      <c r="L277" s="22" t="str">
        <f>IFERROR(VLOOKUP(B277,#REF!,5,FALSE)," ")</f>
        <v xml:space="preserve"> </v>
      </c>
      <c r="M277" s="22" t="str">
        <f>IFERROR(VLOOKUP(B277,#REF!,6,FALSE)," ")</f>
        <v xml:space="preserve"> </v>
      </c>
      <c r="N277" s="34" t="str">
        <f>+L277</f>
        <v xml:space="preserve"> </v>
      </c>
      <c r="O277" s="35" t="str">
        <f>+M277</f>
        <v xml:space="preserve"> </v>
      </c>
      <c r="P277" s="59">
        <f>IFERROR(VLOOKUP(B277,#REF!,2,FALSE),0)</f>
        <v>0</v>
      </c>
      <c r="Q277" s="60">
        <f>IFERROR(VLOOKUP(B277,#REF!,2,FALSE),0)</f>
        <v>0</v>
      </c>
      <c r="R277" s="53">
        <f t="shared" si="160"/>
        <v>0</v>
      </c>
      <c r="S277" s="67">
        <f t="shared" si="166"/>
        <v>0</v>
      </c>
      <c r="T277" s="65">
        <f t="shared" si="161"/>
        <v>0</v>
      </c>
      <c r="U277" s="64">
        <f t="shared" si="162"/>
        <v>0</v>
      </c>
      <c r="V277" s="21" t="e">
        <f>VLOOKUP(B277,Hoja1!$B$5:$H$749,21,FALSE)</f>
        <v>#REF!</v>
      </c>
      <c r="W277" s="63" t="e">
        <f t="shared" si="163"/>
        <v>#REF!</v>
      </c>
    </row>
    <row r="278" spans="1:23" x14ac:dyDescent="0.3">
      <c r="A278" s="4">
        <v>274</v>
      </c>
      <c r="B278" s="5" t="s">
        <v>589</v>
      </c>
      <c r="C278" s="5" t="s">
        <v>590</v>
      </c>
      <c r="D278" s="5" t="s">
        <v>590</v>
      </c>
      <c r="E278" s="5" t="s">
        <v>590</v>
      </c>
      <c r="F278" s="6" t="s">
        <v>9</v>
      </c>
      <c r="G278" s="15">
        <v>5144182.8000000007</v>
      </c>
      <c r="H278" s="15">
        <v>4175047.19</v>
      </c>
      <c r="I278" s="23">
        <f t="shared" si="164"/>
        <v>-0.18840000000000001</v>
      </c>
      <c r="J278" s="22" t="s">
        <v>1546</v>
      </c>
      <c r="K278" s="30" t="str">
        <f t="shared" si="165"/>
        <v>-20%≤ X &lt; -10%A</v>
      </c>
      <c r="L278" s="24" t="e">
        <f>VLOOKUP(K278,#REF!,2,FALSE)</f>
        <v>#REF!</v>
      </c>
      <c r="M278" s="24" t="e">
        <f>VLOOKUP(K278,#REF!,3,FALSE)</f>
        <v>#REF!</v>
      </c>
      <c r="N278" s="34" t="e">
        <f t="shared" ref="N278:N284" si="177">ROUND(H278*(1+L278),2)</f>
        <v>#REF!</v>
      </c>
      <c r="O278" s="35" t="e">
        <f t="shared" ref="O278:O284" si="178">ROUND(H278*(1+M278),2)</f>
        <v>#REF!</v>
      </c>
      <c r="P278" s="57">
        <f>IFERROR(VLOOKUP(B278,#REF!,2,FALSE),0)</f>
        <v>0</v>
      </c>
      <c r="Q278" s="58">
        <f>IFERROR(VLOOKUP(B278,#REF!,2,FALSE),0)</f>
        <v>0</v>
      </c>
      <c r="R278" s="54">
        <f t="shared" si="160"/>
        <v>0</v>
      </c>
      <c r="S278" s="67" t="e">
        <f t="shared" si="166"/>
        <v>#REF!</v>
      </c>
      <c r="T278" s="65" t="e">
        <f t="shared" si="161"/>
        <v>#REF!</v>
      </c>
      <c r="U278" s="64" t="e">
        <f t="shared" si="162"/>
        <v>#REF!</v>
      </c>
      <c r="V278" s="21" t="e">
        <f>VLOOKUP(B278,Hoja1!$B$5:$H$749,21,FALSE)</f>
        <v>#REF!</v>
      </c>
      <c r="W278" s="63" t="e">
        <f t="shared" si="163"/>
        <v>#REF!</v>
      </c>
    </row>
    <row r="279" spans="1:23" x14ac:dyDescent="0.3">
      <c r="A279" s="4">
        <v>275</v>
      </c>
      <c r="B279" s="5" t="s">
        <v>591</v>
      </c>
      <c r="C279" s="5" t="s">
        <v>590</v>
      </c>
      <c r="D279" s="5" t="s">
        <v>590</v>
      </c>
      <c r="E279" s="5" t="s">
        <v>592</v>
      </c>
      <c r="F279" s="6" t="s">
        <v>60</v>
      </c>
      <c r="G279" s="15">
        <v>1726029.1099999999</v>
      </c>
      <c r="H279" s="15">
        <v>1436780.7300000002</v>
      </c>
      <c r="I279" s="23">
        <f t="shared" si="164"/>
        <v>-0.1676</v>
      </c>
      <c r="J279" s="22" t="s">
        <v>1546</v>
      </c>
      <c r="K279" s="30" t="str">
        <f t="shared" si="165"/>
        <v>-20%≤ X &lt; -10%D</v>
      </c>
      <c r="L279" s="24" t="e">
        <f>VLOOKUP(K279,#REF!,2,FALSE)</f>
        <v>#REF!</v>
      </c>
      <c r="M279" s="24" t="e">
        <f>VLOOKUP(K279,#REF!,3,FALSE)</f>
        <v>#REF!</v>
      </c>
      <c r="N279" s="34" t="e">
        <f t="shared" si="177"/>
        <v>#REF!</v>
      </c>
      <c r="O279" s="35" t="e">
        <f t="shared" si="178"/>
        <v>#REF!</v>
      </c>
      <c r="P279" s="57">
        <f>IFERROR(VLOOKUP(B279,#REF!,2,FALSE),0)</f>
        <v>0</v>
      </c>
      <c r="Q279" s="58">
        <f>IFERROR(VLOOKUP(B279,#REF!,2,FALSE),0)</f>
        <v>0</v>
      </c>
      <c r="R279" s="54">
        <f t="shared" si="160"/>
        <v>0</v>
      </c>
      <c r="S279" s="67" t="e">
        <f t="shared" si="166"/>
        <v>#REF!</v>
      </c>
      <c r="T279" s="65" t="e">
        <f t="shared" si="161"/>
        <v>#REF!</v>
      </c>
      <c r="U279" s="64" t="e">
        <f t="shared" si="162"/>
        <v>#REF!</v>
      </c>
      <c r="V279" s="21" t="e">
        <f>VLOOKUP(B279,Hoja1!$B$5:$H$749,21,FALSE)</f>
        <v>#REF!</v>
      </c>
      <c r="W279" s="63" t="e">
        <f t="shared" si="163"/>
        <v>#REF!</v>
      </c>
    </row>
    <row r="280" spans="1:23" x14ac:dyDescent="0.3">
      <c r="A280" s="4">
        <v>276</v>
      </c>
      <c r="B280" s="5" t="s">
        <v>593</v>
      </c>
      <c r="C280" s="5" t="s">
        <v>590</v>
      </c>
      <c r="D280" s="5" t="s">
        <v>590</v>
      </c>
      <c r="E280" s="5" t="s">
        <v>594</v>
      </c>
      <c r="F280" s="6" t="s">
        <v>60</v>
      </c>
      <c r="G280" s="15">
        <v>1589286.1599999997</v>
      </c>
      <c r="H280" s="15">
        <v>1234220.95</v>
      </c>
      <c r="I280" s="23">
        <f t="shared" si="164"/>
        <v>-0.22339999999999999</v>
      </c>
      <c r="J280" s="22" t="s">
        <v>1545</v>
      </c>
      <c r="K280" s="30" t="str">
        <f t="shared" si="165"/>
        <v>-30%≤ X &lt; -20%D</v>
      </c>
      <c r="L280" s="24" t="e">
        <f>VLOOKUP(K280,#REF!,2,FALSE)</f>
        <v>#REF!</v>
      </c>
      <c r="M280" s="24" t="e">
        <f>VLOOKUP(K280,#REF!,3,FALSE)</f>
        <v>#REF!</v>
      </c>
      <c r="N280" s="34" t="e">
        <f t="shared" si="177"/>
        <v>#REF!</v>
      </c>
      <c r="O280" s="35" t="e">
        <f t="shared" si="178"/>
        <v>#REF!</v>
      </c>
      <c r="P280" s="57">
        <f>IFERROR(VLOOKUP(B280,#REF!,2,FALSE),0)</f>
        <v>0</v>
      </c>
      <c r="Q280" s="58">
        <f>IFERROR(VLOOKUP(B280,#REF!,2,FALSE),0)</f>
        <v>0</v>
      </c>
      <c r="R280" s="54">
        <f t="shared" si="160"/>
        <v>0</v>
      </c>
      <c r="S280" s="67" t="e">
        <f t="shared" si="166"/>
        <v>#REF!</v>
      </c>
      <c r="T280" s="65" t="e">
        <f t="shared" si="161"/>
        <v>#REF!</v>
      </c>
      <c r="U280" s="64" t="e">
        <f t="shared" si="162"/>
        <v>#REF!</v>
      </c>
      <c r="V280" s="21" t="e">
        <f>VLOOKUP(B280,Hoja1!$B$5:$H$749,21,FALSE)</f>
        <v>#REF!</v>
      </c>
      <c r="W280" s="63" t="e">
        <f t="shared" si="163"/>
        <v>#REF!</v>
      </c>
    </row>
    <row r="281" spans="1:23" x14ac:dyDescent="0.3">
      <c r="A281" s="4">
        <v>277</v>
      </c>
      <c r="B281" s="5" t="s">
        <v>595</v>
      </c>
      <c r="C281" s="5" t="s">
        <v>590</v>
      </c>
      <c r="D281" s="5" t="s">
        <v>596</v>
      </c>
      <c r="E281" s="5" t="s">
        <v>596</v>
      </c>
      <c r="F281" s="6" t="s">
        <v>30</v>
      </c>
      <c r="G281" s="15">
        <v>100337.63</v>
      </c>
      <c r="H281" s="15">
        <v>47401.15</v>
      </c>
      <c r="I281" s="23">
        <f t="shared" si="164"/>
        <v>-0.52759999999999996</v>
      </c>
      <c r="J281" s="22" t="s">
        <v>1543</v>
      </c>
      <c r="K281" s="30" t="str">
        <f t="shared" si="165"/>
        <v>X &lt; -40%B</v>
      </c>
      <c r="L281" s="24" t="e">
        <f>VLOOKUP(K281,#REF!,2,FALSE)</f>
        <v>#REF!</v>
      </c>
      <c r="M281" s="24" t="e">
        <f>VLOOKUP(K281,#REF!,3,FALSE)</f>
        <v>#REF!</v>
      </c>
      <c r="N281" s="34" t="e">
        <f t="shared" si="177"/>
        <v>#REF!</v>
      </c>
      <c r="O281" s="35" t="e">
        <f t="shared" si="178"/>
        <v>#REF!</v>
      </c>
      <c r="P281" s="57">
        <f>IFERROR(VLOOKUP(B281,#REF!,2,FALSE),0)</f>
        <v>0</v>
      </c>
      <c r="Q281" s="58">
        <f>IFERROR(VLOOKUP(B281,#REF!,2,FALSE),0)</f>
        <v>0</v>
      </c>
      <c r="R281" s="54">
        <f t="shared" si="160"/>
        <v>0</v>
      </c>
      <c r="S281" s="67" t="e">
        <f t="shared" si="166"/>
        <v>#REF!</v>
      </c>
      <c r="T281" s="65" t="e">
        <f t="shared" si="161"/>
        <v>#REF!</v>
      </c>
      <c r="U281" s="64" t="e">
        <f t="shared" si="162"/>
        <v>#REF!</v>
      </c>
      <c r="V281" s="21" t="e">
        <f>VLOOKUP(B281,Hoja1!$B$5:$H$749,21,FALSE)</f>
        <v>#REF!</v>
      </c>
      <c r="W281" s="63" t="e">
        <f t="shared" si="163"/>
        <v>#REF!</v>
      </c>
    </row>
    <row r="282" spans="1:23" x14ac:dyDescent="0.3">
      <c r="A282" s="4">
        <v>278</v>
      </c>
      <c r="B282" s="5" t="s">
        <v>597</v>
      </c>
      <c r="C282" s="5" t="s">
        <v>590</v>
      </c>
      <c r="D282" s="5" t="s">
        <v>598</v>
      </c>
      <c r="E282" s="5" t="s">
        <v>353</v>
      </c>
      <c r="F282" s="6" t="s">
        <v>30</v>
      </c>
      <c r="G282" s="15">
        <v>53571.5</v>
      </c>
      <c r="H282" s="15">
        <v>23906.94</v>
      </c>
      <c r="I282" s="23">
        <f t="shared" si="164"/>
        <v>-0.55369999999999997</v>
      </c>
      <c r="J282" s="22" t="s">
        <v>1543</v>
      </c>
      <c r="K282" s="30" t="str">
        <f t="shared" si="165"/>
        <v>X &lt; -40%B</v>
      </c>
      <c r="L282" s="24" t="e">
        <f>VLOOKUP(K282,#REF!,2,FALSE)</f>
        <v>#REF!</v>
      </c>
      <c r="M282" s="24" t="e">
        <f>VLOOKUP(K282,#REF!,3,FALSE)</f>
        <v>#REF!</v>
      </c>
      <c r="N282" s="34" t="e">
        <f t="shared" si="177"/>
        <v>#REF!</v>
      </c>
      <c r="O282" s="35" t="e">
        <f t="shared" si="178"/>
        <v>#REF!</v>
      </c>
      <c r="P282" s="57">
        <f>IFERROR(VLOOKUP(B282,#REF!,2,FALSE),0)</f>
        <v>0</v>
      </c>
      <c r="Q282" s="58">
        <f>IFERROR(VLOOKUP(B282,#REF!,2,FALSE),0)</f>
        <v>0</v>
      </c>
      <c r="R282" s="54">
        <f t="shared" si="160"/>
        <v>0</v>
      </c>
      <c r="S282" s="67" t="e">
        <f t="shared" si="166"/>
        <v>#REF!</v>
      </c>
      <c r="T282" s="65" t="e">
        <f t="shared" si="161"/>
        <v>#REF!</v>
      </c>
      <c r="U282" s="64" t="e">
        <f t="shared" si="162"/>
        <v>#REF!</v>
      </c>
      <c r="V282" s="21" t="e">
        <f>VLOOKUP(B282,Hoja1!$B$5:$H$749,21,FALSE)</f>
        <v>#REF!</v>
      </c>
      <c r="W282" s="63" t="e">
        <f t="shared" si="163"/>
        <v>#REF!</v>
      </c>
    </row>
    <row r="283" spans="1:23" x14ac:dyDescent="0.3">
      <c r="A283" s="4">
        <v>279</v>
      </c>
      <c r="B283" s="5" t="s">
        <v>599</v>
      </c>
      <c r="C283" s="5" t="s">
        <v>590</v>
      </c>
      <c r="D283" s="5" t="s">
        <v>600</v>
      </c>
      <c r="E283" s="5" t="s">
        <v>600</v>
      </c>
      <c r="F283" s="6" t="s">
        <v>30</v>
      </c>
      <c r="G283" s="15">
        <v>12233.86</v>
      </c>
      <c r="H283" s="15">
        <v>19603.38</v>
      </c>
      <c r="I283" s="23">
        <f t="shared" si="164"/>
        <v>0.60240000000000005</v>
      </c>
      <c r="J283" s="22" t="s">
        <v>1550</v>
      </c>
      <c r="K283" s="30" t="str">
        <f t="shared" si="165"/>
        <v>20%≤ XB</v>
      </c>
      <c r="L283" s="24" t="e">
        <f>VLOOKUP(K283,#REF!,2,FALSE)</f>
        <v>#REF!</v>
      </c>
      <c r="M283" s="24" t="e">
        <f>VLOOKUP(K283,#REF!,3,FALSE)</f>
        <v>#REF!</v>
      </c>
      <c r="N283" s="34" t="e">
        <f t="shared" si="177"/>
        <v>#REF!</v>
      </c>
      <c r="O283" s="35" t="e">
        <f t="shared" si="178"/>
        <v>#REF!</v>
      </c>
      <c r="P283" s="57">
        <f>IFERROR(VLOOKUP(B283,#REF!,2,FALSE),0)</f>
        <v>0</v>
      </c>
      <c r="Q283" s="58">
        <f>IFERROR(VLOOKUP(B283,#REF!,2,FALSE),0)</f>
        <v>0</v>
      </c>
      <c r="R283" s="54">
        <f t="shared" si="160"/>
        <v>0</v>
      </c>
      <c r="S283" s="67" t="e">
        <f t="shared" si="166"/>
        <v>#REF!</v>
      </c>
      <c r="T283" s="65" t="e">
        <f t="shared" si="161"/>
        <v>#REF!</v>
      </c>
      <c r="U283" s="64" t="e">
        <f t="shared" si="162"/>
        <v>#REF!</v>
      </c>
      <c r="V283" s="21" t="e">
        <f>VLOOKUP(B283,Hoja1!$B$5:$H$749,21,FALSE)</f>
        <v>#REF!</v>
      </c>
      <c r="W283" s="63" t="e">
        <f t="shared" si="163"/>
        <v>#REF!</v>
      </c>
    </row>
    <row r="284" spans="1:23" x14ac:dyDescent="0.3">
      <c r="A284" s="4">
        <v>280</v>
      </c>
      <c r="B284" s="5" t="s">
        <v>601</v>
      </c>
      <c r="C284" s="5" t="s">
        <v>590</v>
      </c>
      <c r="D284" s="5" t="s">
        <v>602</v>
      </c>
      <c r="E284" s="5" t="s">
        <v>603</v>
      </c>
      <c r="F284" s="6" t="s">
        <v>30</v>
      </c>
      <c r="G284" s="15">
        <v>443547.60000000003</v>
      </c>
      <c r="H284" s="15">
        <v>305467.37</v>
      </c>
      <c r="I284" s="23">
        <f t="shared" si="164"/>
        <v>-0.31130000000000002</v>
      </c>
      <c r="J284" s="22" t="s">
        <v>1544</v>
      </c>
      <c r="K284" s="30" t="str">
        <f t="shared" si="165"/>
        <v>-40%≤ X &lt; -30%B</v>
      </c>
      <c r="L284" s="24" t="e">
        <f>VLOOKUP(K284,#REF!,2,FALSE)</f>
        <v>#REF!</v>
      </c>
      <c r="M284" s="24" t="e">
        <f>VLOOKUP(K284,#REF!,3,FALSE)</f>
        <v>#REF!</v>
      </c>
      <c r="N284" s="34" t="e">
        <f t="shared" si="177"/>
        <v>#REF!</v>
      </c>
      <c r="O284" s="35" t="e">
        <f t="shared" si="178"/>
        <v>#REF!</v>
      </c>
      <c r="P284" s="57">
        <f>IFERROR(VLOOKUP(B284,#REF!,2,FALSE),0)</f>
        <v>0</v>
      </c>
      <c r="Q284" s="58">
        <f>IFERROR(VLOOKUP(B284,#REF!,2,FALSE),0)</f>
        <v>0</v>
      </c>
      <c r="R284" s="54">
        <f t="shared" si="160"/>
        <v>0</v>
      </c>
      <c r="S284" s="67" t="e">
        <f t="shared" si="166"/>
        <v>#REF!</v>
      </c>
      <c r="T284" s="65" t="e">
        <f t="shared" si="161"/>
        <v>#REF!</v>
      </c>
      <c r="U284" s="64" t="e">
        <f t="shared" si="162"/>
        <v>#REF!</v>
      </c>
      <c r="V284" s="21" t="e">
        <f>VLOOKUP(B284,Hoja1!$B$5:$H$749,21,FALSE)</f>
        <v>#REF!</v>
      </c>
      <c r="W284" s="63" t="e">
        <f t="shared" si="163"/>
        <v>#REF!</v>
      </c>
    </row>
    <row r="285" spans="1:23" x14ac:dyDescent="0.3">
      <c r="A285" s="4">
        <v>281</v>
      </c>
      <c r="B285" s="5" t="s">
        <v>604</v>
      </c>
      <c r="C285" s="5" t="s">
        <v>590</v>
      </c>
      <c r="D285" s="5" t="s">
        <v>602</v>
      </c>
      <c r="E285" s="5" t="s">
        <v>605</v>
      </c>
      <c r="F285" s="6" t="s">
        <v>12</v>
      </c>
      <c r="G285" s="15">
        <v>0</v>
      </c>
      <c r="H285" s="15">
        <v>0</v>
      </c>
      <c r="I285" s="23">
        <f t="shared" si="164"/>
        <v>0</v>
      </c>
      <c r="J285" s="22" t="s">
        <v>1548</v>
      </c>
      <c r="K285" s="31" t="s">
        <v>1559</v>
      </c>
      <c r="L285" s="22" t="str">
        <f>IFERROR(VLOOKUP(B285,#REF!,5,FALSE)," ")</f>
        <v xml:space="preserve"> </v>
      </c>
      <c r="M285" s="22" t="str">
        <f>IFERROR(VLOOKUP(B285,#REF!,6,FALSE)," ")</f>
        <v xml:space="preserve"> </v>
      </c>
      <c r="N285" s="34" t="str">
        <f>+L285</f>
        <v xml:space="preserve"> </v>
      </c>
      <c r="O285" s="35" t="str">
        <f>+M285</f>
        <v xml:space="preserve"> </v>
      </c>
      <c r="P285" s="59">
        <f>IFERROR(VLOOKUP(B285,#REF!,2,FALSE),0)</f>
        <v>0</v>
      </c>
      <c r="Q285" s="60">
        <f>IFERROR(VLOOKUP(B285,#REF!,2,FALSE),0)</f>
        <v>0</v>
      </c>
      <c r="R285" s="53">
        <f t="shared" si="160"/>
        <v>0</v>
      </c>
      <c r="S285" s="67">
        <f t="shared" si="166"/>
        <v>0</v>
      </c>
      <c r="T285" s="65">
        <f t="shared" si="161"/>
        <v>0</v>
      </c>
      <c r="U285" s="64">
        <f t="shared" si="162"/>
        <v>0</v>
      </c>
      <c r="V285" s="21" t="e">
        <f>VLOOKUP(B285,Hoja1!$B$5:$H$749,21,FALSE)</f>
        <v>#REF!</v>
      </c>
      <c r="W285" s="63" t="e">
        <f t="shared" si="163"/>
        <v>#REF!</v>
      </c>
    </row>
    <row r="286" spans="1:23" x14ac:dyDescent="0.3">
      <c r="A286" s="4">
        <v>282</v>
      </c>
      <c r="B286" s="5" t="s">
        <v>606</v>
      </c>
      <c r="C286" s="5" t="s">
        <v>590</v>
      </c>
      <c r="D286" s="5" t="s">
        <v>607</v>
      </c>
      <c r="E286" s="5" t="s">
        <v>608</v>
      </c>
      <c r="F286" s="6" t="s">
        <v>9</v>
      </c>
      <c r="G286" s="15">
        <v>1886048.62</v>
      </c>
      <c r="H286" s="15">
        <v>1257828.48</v>
      </c>
      <c r="I286" s="23">
        <f t="shared" si="164"/>
        <v>-0.33310000000000001</v>
      </c>
      <c r="J286" s="22" t="s">
        <v>1544</v>
      </c>
      <c r="K286" s="30" t="str">
        <f t="shared" si="165"/>
        <v>-40%≤ X &lt; -30%A</v>
      </c>
      <c r="L286" s="24" t="e">
        <f>VLOOKUP(K286,#REF!,2,FALSE)</f>
        <v>#REF!</v>
      </c>
      <c r="M286" s="24" t="e">
        <f>VLOOKUP(K286,#REF!,3,FALSE)</f>
        <v>#REF!</v>
      </c>
      <c r="N286" s="34" t="e">
        <f>ROUND(H286*(1+L286),2)</f>
        <v>#REF!</v>
      </c>
      <c r="O286" s="35" t="e">
        <f>ROUND(H286*(1+M286),2)</f>
        <v>#REF!</v>
      </c>
      <c r="P286" s="57">
        <f>IFERROR(VLOOKUP(B286,#REF!,2,FALSE),0)</f>
        <v>0</v>
      </c>
      <c r="Q286" s="58">
        <f>IFERROR(VLOOKUP(B286,#REF!,2,FALSE),0)</f>
        <v>0</v>
      </c>
      <c r="R286" s="54">
        <f t="shared" si="160"/>
        <v>0</v>
      </c>
      <c r="S286" s="67" t="e">
        <f t="shared" si="166"/>
        <v>#REF!</v>
      </c>
      <c r="T286" s="65" t="e">
        <f t="shared" si="161"/>
        <v>#REF!</v>
      </c>
      <c r="U286" s="64" t="e">
        <f t="shared" si="162"/>
        <v>#REF!</v>
      </c>
      <c r="V286" s="21" t="e">
        <f>VLOOKUP(B286,Hoja1!$B$5:$H$749,21,FALSE)</f>
        <v>#REF!</v>
      </c>
      <c r="W286" s="63" t="e">
        <f t="shared" si="163"/>
        <v>#REF!</v>
      </c>
    </row>
    <row r="287" spans="1:23" x14ac:dyDescent="0.3">
      <c r="A287" s="4">
        <v>283</v>
      </c>
      <c r="B287" s="5" t="s">
        <v>609</v>
      </c>
      <c r="C287" s="5" t="s">
        <v>590</v>
      </c>
      <c r="D287" s="5" t="s">
        <v>607</v>
      </c>
      <c r="E287" s="5" t="s">
        <v>610</v>
      </c>
      <c r="F287" s="6" t="s">
        <v>12</v>
      </c>
      <c r="G287" s="15">
        <v>476817.70999999996</v>
      </c>
      <c r="H287" s="15">
        <v>304609.69</v>
      </c>
      <c r="I287" s="23">
        <f t="shared" si="164"/>
        <v>-0.36120000000000002</v>
      </c>
      <c r="J287" s="22" t="s">
        <v>1544</v>
      </c>
      <c r="K287" s="31" t="str">
        <f>IF(AND(H287&gt;0,(0.5*G287)&gt;H287),"Subgrupo 1.1",IF(AND((0.5*G287)&lt;H287,G287&gt;H287),"Subgrupo 1.2","Grupo 2 "))</f>
        <v>Subgrupo 1.2</v>
      </c>
      <c r="L287" s="28" t="s">
        <v>1556</v>
      </c>
      <c r="M287" s="28" t="s">
        <v>1557</v>
      </c>
      <c r="N287" s="36">
        <f>ROUND(IF(G287&lt;1.08*H287,G287,1.08*H287),2)</f>
        <v>328978.46999999997</v>
      </c>
      <c r="O287" s="37">
        <f>ROUND(IF(1.05*G287&lt;1.13*H287,1.05*G287,1.13*H287),2)</f>
        <v>344208.95</v>
      </c>
      <c r="P287" s="59">
        <f>IFERROR(VLOOKUP(B287,#REF!,2,FALSE),0)</f>
        <v>0</v>
      </c>
      <c r="Q287" s="60">
        <f>IFERROR(VLOOKUP(B287,#REF!,2,FALSE),0)</f>
        <v>0</v>
      </c>
      <c r="R287" s="53">
        <f t="shared" si="160"/>
        <v>0</v>
      </c>
      <c r="S287" s="67">
        <f t="shared" si="166"/>
        <v>0</v>
      </c>
      <c r="T287" s="65">
        <f t="shared" si="161"/>
        <v>0</v>
      </c>
      <c r="U287" s="64">
        <f t="shared" si="162"/>
        <v>0</v>
      </c>
      <c r="V287" s="21" t="e">
        <f>VLOOKUP(B287,Hoja1!$B$5:$H$749,21,FALSE)</f>
        <v>#REF!</v>
      </c>
      <c r="W287" s="63" t="e">
        <f t="shared" si="163"/>
        <v>#REF!</v>
      </c>
    </row>
    <row r="288" spans="1:23" x14ac:dyDescent="0.3">
      <c r="A288" s="4">
        <v>284</v>
      </c>
      <c r="B288" s="5" t="s">
        <v>611</v>
      </c>
      <c r="C288" s="5" t="s">
        <v>590</v>
      </c>
      <c r="D288" s="5" t="s">
        <v>607</v>
      </c>
      <c r="E288" s="5" t="s">
        <v>612</v>
      </c>
      <c r="F288" s="6" t="s">
        <v>60</v>
      </c>
      <c r="G288" s="15">
        <v>37759.950000000004</v>
      </c>
      <c r="H288" s="15">
        <v>32723.62</v>
      </c>
      <c r="I288" s="23">
        <f t="shared" si="164"/>
        <v>-0.13339999999999999</v>
      </c>
      <c r="J288" s="22" t="s">
        <v>1546</v>
      </c>
      <c r="K288" s="30" t="str">
        <f t="shared" si="165"/>
        <v>-20%≤ X &lt; -10%D</v>
      </c>
      <c r="L288" s="24" t="e">
        <f>VLOOKUP(K288,#REF!,2,FALSE)</f>
        <v>#REF!</v>
      </c>
      <c r="M288" s="24" t="e">
        <f>VLOOKUP(K288,#REF!,3,FALSE)</f>
        <v>#REF!</v>
      </c>
      <c r="N288" s="34" t="e">
        <f t="shared" ref="N288:N293" si="179">ROUND(H288*(1+L288),2)</f>
        <v>#REF!</v>
      </c>
      <c r="O288" s="35" t="e">
        <f t="shared" ref="O288:O293" si="180">ROUND(H288*(1+M288),2)</f>
        <v>#REF!</v>
      </c>
      <c r="P288" s="57">
        <f>IFERROR(VLOOKUP(B288,#REF!,2,FALSE),0)</f>
        <v>0</v>
      </c>
      <c r="Q288" s="58">
        <f>IFERROR(VLOOKUP(B288,#REF!,2,FALSE),0)</f>
        <v>0</v>
      </c>
      <c r="R288" s="54">
        <f t="shared" si="160"/>
        <v>0</v>
      </c>
      <c r="S288" s="67" t="e">
        <f t="shared" si="166"/>
        <v>#REF!</v>
      </c>
      <c r="T288" s="65" t="e">
        <f t="shared" si="161"/>
        <v>#REF!</v>
      </c>
      <c r="U288" s="64" t="e">
        <f t="shared" si="162"/>
        <v>#REF!</v>
      </c>
      <c r="V288" s="21" t="e">
        <f>VLOOKUP(B288,Hoja1!$B$5:$H$749,21,FALSE)</f>
        <v>#REF!</v>
      </c>
      <c r="W288" s="63" t="e">
        <f t="shared" si="163"/>
        <v>#REF!</v>
      </c>
    </row>
    <row r="289" spans="1:23" x14ac:dyDescent="0.3">
      <c r="A289" s="4">
        <v>285</v>
      </c>
      <c r="B289" s="5" t="s">
        <v>613</v>
      </c>
      <c r="C289" s="5" t="s">
        <v>590</v>
      </c>
      <c r="D289" s="5" t="s">
        <v>607</v>
      </c>
      <c r="E289" s="5" t="s">
        <v>614</v>
      </c>
      <c r="F289" s="6" t="s">
        <v>60</v>
      </c>
      <c r="G289" s="15">
        <v>293761.18</v>
      </c>
      <c r="H289" s="15">
        <v>194604.95</v>
      </c>
      <c r="I289" s="23">
        <f t="shared" si="164"/>
        <v>-0.33750000000000002</v>
      </c>
      <c r="J289" s="22" t="s">
        <v>1544</v>
      </c>
      <c r="K289" s="30" t="str">
        <f t="shared" si="165"/>
        <v>-40%≤ X &lt; -30%D</v>
      </c>
      <c r="L289" s="24" t="e">
        <f>VLOOKUP(K289,#REF!,2,FALSE)</f>
        <v>#REF!</v>
      </c>
      <c r="M289" s="24" t="e">
        <f>VLOOKUP(K289,#REF!,3,FALSE)</f>
        <v>#REF!</v>
      </c>
      <c r="N289" s="34" t="e">
        <f t="shared" si="179"/>
        <v>#REF!</v>
      </c>
      <c r="O289" s="35" t="e">
        <f t="shared" si="180"/>
        <v>#REF!</v>
      </c>
      <c r="P289" s="57">
        <f>IFERROR(VLOOKUP(B289,#REF!,2,FALSE),0)</f>
        <v>0</v>
      </c>
      <c r="Q289" s="58">
        <f>IFERROR(VLOOKUP(B289,#REF!,2,FALSE),0)</f>
        <v>0</v>
      </c>
      <c r="R289" s="54">
        <f t="shared" si="160"/>
        <v>0</v>
      </c>
      <c r="S289" s="67" t="e">
        <f t="shared" si="166"/>
        <v>#REF!</v>
      </c>
      <c r="T289" s="65" t="e">
        <f t="shared" si="161"/>
        <v>#REF!</v>
      </c>
      <c r="U289" s="64" t="e">
        <f t="shared" si="162"/>
        <v>#REF!</v>
      </c>
      <c r="V289" s="21" t="e">
        <f>VLOOKUP(B289,Hoja1!$B$5:$H$749,21,FALSE)</f>
        <v>#REF!</v>
      </c>
      <c r="W289" s="63" t="e">
        <f t="shared" si="163"/>
        <v>#REF!</v>
      </c>
    </row>
    <row r="290" spans="1:23" x14ac:dyDescent="0.3">
      <c r="A290" s="4">
        <v>286</v>
      </c>
      <c r="B290" s="5" t="s">
        <v>615</v>
      </c>
      <c r="C290" s="5" t="s">
        <v>590</v>
      </c>
      <c r="D290" s="5" t="s">
        <v>616</v>
      </c>
      <c r="E290" s="5" t="s">
        <v>617</v>
      </c>
      <c r="F290" s="6" t="s">
        <v>30</v>
      </c>
      <c r="G290" s="15">
        <v>52006.3</v>
      </c>
      <c r="H290" s="15">
        <v>24564.9</v>
      </c>
      <c r="I290" s="23">
        <f t="shared" si="164"/>
        <v>-0.52769999999999995</v>
      </c>
      <c r="J290" s="22" t="s">
        <v>1543</v>
      </c>
      <c r="K290" s="30" t="str">
        <f t="shared" si="165"/>
        <v>X &lt; -40%B</v>
      </c>
      <c r="L290" s="24" t="e">
        <f>VLOOKUP(K290,#REF!,2,FALSE)</f>
        <v>#REF!</v>
      </c>
      <c r="M290" s="24" t="e">
        <f>VLOOKUP(K290,#REF!,3,FALSE)</f>
        <v>#REF!</v>
      </c>
      <c r="N290" s="34" t="e">
        <f t="shared" si="179"/>
        <v>#REF!</v>
      </c>
      <c r="O290" s="35" t="e">
        <f t="shared" si="180"/>
        <v>#REF!</v>
      </c>
      <c r="P290" s="57">
        <f>IFERROR(VLOOKUP(B290,#REF!,2,FALSE),0)</f>
        <v>0</v>
      </c>
      <c r="Q290" s="58">
        <f>IFERROR(VLOOKUP(B290,#REF!,2,FALSE),0)</f>
        <v>0</v>
      </c>
      <c r="R290" s="54">
        <f t="shared" si="160"/>
        <v>0</v>
      </c>
      <c r="S290" s="67" t="e">
        <f t="shared" si="166"/>
        <v>#REF!</v>
      </c>
      <c r="T290" s="65" t="e">
        <f t="shared" si="161"/>
        <v>#REF!</v>
      </c>
      <c r="U290" s="64" t="e">
        <f t="shared" si="162"/>
        <v>#REF!</v>
      </c>
      <c r="V290" s="21" t="e">
        <f>VLOOKUP(B290,Hoja1!$B$5:$H$749,21,FALSE)</f>
        <v>#REF!</v>
      </c>
      <c r="W290" s="63" t="e">
        <f t="shared" si="163"/>
        <v>#REF!</v>
      </c>
    </row>
    <row r="291" spans="1:23" x14ac:dyDescent="0.3">
      <c r="A291" s="4">
        <v>287</v>
      </c>
      <c r="B291" s="5" t="s">
        <v>618</v>
      </c>
      <c r="C291" s="5" t="s">
        <v>590</v>
      </c>
      <c r="D291" s="5" t="s">
        <v>619</v>
      </c>
      <c r="E291" s="5" t="s">
        <v>620</v>
      </c>
      <c r="F291" s="6" t="s">
        <v>30</v>
      </c>
      <c r="G291" s="15">
        <v>40455.499999999993</v>
      </c>
      <c r="H291" s="15">
        <v>23481.7</v>
      </c>
      <c r="I291" s="23">
        <f t="shared" si="164"/>
        <v>-0.41959999999999997</v>
      </c>
      <c r="J291" s="22" t="s">
        <v>1543</v>
      </c>
      <c r="K291" s="30" t="str">
        <f t="shared" si="165"/>
        <v>X &lt; -40%B</v>
      </c>
      <c r="L291" s="24" t="e">
        <f>VLOOKUP(K291,#REF!,2,FALSE)</f>
        <v>#REF!</v>
      </c>
      <c r="M291" s="24" t="e">
        <f>VLOOKUP(K291,#REF!,3,FALSE)</f>
        <v>#REF!</v>
      </c>
      <c r="N291" s="34" t="e">
        <f t="shared" si="179"/>
        <v>#REF!</v>
      </c>
      <c r="O291" s="35" t="e">
        <f t="shared" si="180"/>
        <v>#REF!</v>
      </c>
      <c r="P291" s="57">
        <f>IFERROR(VLOOKUP(B291,#REF!,2,FALSE),0)</f>
        <v>0</v>
      </c>
      <c r="Q291" s="58">
        <f>IFERROR(VLOOKUP(B291,#REF!,2,FALSE),0)</f>
        <v>0</v>
      </c>
      <c r="R291" s="54">
        <f t="shared" si="160"/>
        <v>0</v>
      </c>
      <c r="S291" s="67" t="e">
        <f t="shared" si="166"/>
        <v>#REF!</v>
      </c>
      <c r="T291" s="65" t="e">
        <f t="shared" si="161"/>
        <v>#REF!</v>
      </c>
      <c r="U291" s="64" t="e">
        <f t="shared" si="162"/>
        <v>#REF!</v>
      </c>
      <c r="V291" s="21" t="e">
        <f>VLOOKUP(B291,Hoja1!$B$5:$H$749,21,FALSE)</f>
        <v>#REF!</v>
      </c>
      <c r="W291" s="63" t="e">
        <f t="shared" si="163"/>
        <v>#REF!</v>
      </c>
    </row>
    <row r="292" spans="1:23" x14ac:dyDescent="0.3">
      <c r="A292" s="4">
        <v>288</v>
      </c>
      <c r="B292" s="5" t="s">
        <v>621</v>
      </c>
      <c r="C292" s="5" t="s">
        <v>590</v>
      </c>
      <c r="D292" s="5" t="s">
        <v>622</v>
      </c>
      <c r="E292" s="5" t="s">
        <v>622</v>
      </c>
      <c r="F292" s="6" t="s">
        <v>30</v>
      </c>
      <c r="G292" s="15">
        <v>79703.98000000001</v>
      </c>
      <c r="H292" s="15">
        <v>105903.58</v>
      </c>
      <c r="I292" s="23">
        <f t="shared" si="164"/>
        <v>0.32869999999999999</v>
      </c>
      <c r="J292" s="22" t="s">
        <v>1550</v>
      </c>
      <c r="K292" s="30" t="str">
        <f t="shared" si="165"/>
        <v>20%≤ XB</v>
      </c>
      <c r="L292" s="24" t="e">
        <f>VLOOKUP(K292,#REF!,2,FALSE)</f>
        <v>#REF!</v>
      </c>
      <c r="M292" s="24" t="e">
        <f>VLOOKUP(K292,#REF!,3,FALSE)</f>
        <v>#REF!</v>
      </c>
      <c r="N292" s="34" t="e">
        <f t="shared" si="179"/>
        <v>#REF!</v>
      </c>
      <c r="O292" s="35" t="e">
        <f t="shared" si="180"/>
        <v>#REF!</v>
      </c>
      <c r="P292" s="57">
        <f>IFERROR(VLOOKUP(B292,#REF!,2,FALSE),0)</f>
        <v>0</v>
      </c>
      <c r="Q292" s="58">
        <f>IFERROR(VLOOKUP(B292,#REF!,2,FALSE),0)</f>
        <v>0</v>
      </c>
      <c r="R292" s="54">
        <f t="shared" si="160"/>
        <v>0</v>
      </c>
      <c r="S292" s="67" t="e">
        <f t="shared" si="166"/>
        <v>#REF!</v>
      </c>
      <c r="T292" s="65" t="e">
        <f t="shared" si="161"/>
        <v>#REF!</v>
      </c>
      <c r="U292" s="64" t="e">
        <f t="shared" si="162"/>
        <v>#REF!</v>
      </c>
      <c r="V292" s="21" t="e">
        <f>VLOOKUP(B292,Hoja1!$B$5:$H$749,21,FALSE)</f>
        <v>#REF!</v>
      </c>
      <c r="W292" s="63" t="e">
        <f t="shared" si="163"/>
        <v>#REF!</v>
      </c>
    </row>
    <row r="293" spans="1:23" x14ac:dyDescent="0.3">
      <c r="A293" s="4">
        <v>289</v>
      </c>
      <c r="B293" s="5" t="s">
        <v>623</v>
      </c>
      <c r="C293" s="5" t="s">
        <v>590</v>
      </c>
      <c r="D293" s="5" t="s">
        <v>624</v>
      </c>
      <c r="E293" s="5" t="s">
        <v>625</v>
      </c>
      <c r="F293" s="6" t="s">
        <v>30</v>
      </c>
      <c r="G293" s="15">
        <v>5903.7999999999993</v>
      </c>
      <c r="H293" s="15">
        <v>7244.3000000000011</v>
      </c>
      <c r="I293" s="23">
        <f t="shared" si="164"/>
        <v>0.2271</v>
      </c>
      <c r="J293" s="22" t="s">
        <v>1550</v>
      </c>
      <c r="K293" s="30" t="str">
        <f t="shared" si="165"/>
        <v>20%≤ XB</v>
      </c>
      <c r="L293" s="24" t="e">
        <f>VLOOKUP(K293,#REF!,2,FALSE)</f>
        <v>#REF!</v>
      </c>
      <c r="M293" s="24" t="e">
        <f>VLOOKUP(K293,#REF!,3,FALSE)</f>
        <v>#REF!</v>
      </c>
      <c r="N293" s="34" t="e">
        <f t="shared" si="179"/>
        <v>#REF!</v>
      </c>
      <c r="O293" s="35" t="e">
        <f t="shared" si="180"/>
        <v>#REF!</v>
      </c>
      <c r="P293" s="57">
        <f>IFERROR(VLOOKUP(B293,#REF!,2,FALSE),0)</f>
        <v>0</v>
      </c>
      <c r="Q293" s="58">
        <f>IFERROR(VLOOKUP(B293,#REF!,2,FALSE),0)</f>
        <v>0</v>
      </c>
      <c r="R293" s="54">
        <f t="shared" si="160"/>
        <v>0</v>
      </c>
      <c r="S293" s="67" t="e">
        <f t="shared" si="166"/>
        <v>#REF!</v>
      </c>
      <c r="T293" s="65" t="e">
        <f t="shared" si="161"/>
        <v>#REF!</v>
      </c>
      <c r="U293" s="64" t="e">
        <f t="shared" si="162"/>
        <v>#REF!</v>
      </c>
      <c r="V293" s="21" t="e">
        <f>VLOOKUP(B293,Hoja1!$B$5:$H$749,21,FALSE)</f>
        <v>#REF!</v>
      </c>
      <c r="W293" s="63" t="e">
        <f t="shared" si="163"/>
        <v>#REF!</v>
      </c>
    </row>
    <row r="294" spans="1:23" x14ac:dyDescent="0.3">
      <c r="A294" s="4">
        <v>290</v>
      </c>
      <c r="B294" s="5" t="s">
        <v>626</v>
      </c>
      <c r="C294" s="5" t="s">
        <v>590</v>
      </c>
      <c r="D294" s="5" t="s">
        <v>624</v>
      </c>
      <c r="E294" s="5" t="s">
        <v>627</v>
      </c>
      <c r="F294" s="6" t="s">
        <v>12</v>
      </c>
      <c r="G294" s="15">
        <v>0</v>
      </c>
      <c r="H294" s="15">
        <v>0</v>
      </c>
      <c r="I294" s="23">
        <f t="shared" si="164"/>
        <v>0</v>
      </c>
      <c r="J294" s="22" t="s">
        <v>1548</v>
      </c>
      <c r="K294" s="31" t="s">
        <v>1559</v>
      </c>
      <c r="L294" s="22" t="str">
        <f>IFERROR(VLOOKUP(B294,#REF!,5,FALSE)," ")</f>
        <v xml:space="preserve"> </v>
      </c>
      <c r="M294" s="22" t="str">
        <f>IFERROR(VLOOKUP(B294,#REF!,6,FALSE)," ")</f>
        <v xml:space="preserve"> </v>
      </c>
      <c r="N294" s="34" t="str">
        <f>+L294</f>
        <v xml:space="preserve"> </v>
      </c>
      <c r="O294" s="35" t="str">
        <f>+M294</f>
        <v xml:space="preserve"> </v>
      </c>
      <c r="P294" s="59">
        <f>IFERROR(VLOOKUP(B294,#REF!,2,FALSE),0)</f>
        <v>0</v>
      </c>
      <c r="Q294" s="60">
        <f>IFERROR(VLOOKUP(B294,#REF!,2,FALSE),0)</f>
        <v>0</v>
      </c>
      <c r="R294" s="53">
        <f t="shared" si="160"/>
        <v>0</v>
      </c>
      <c r="S294" s="67">
        <f t="shared" si="166"/>
        <v>0</v>
      </c>
      <c r="T294" s="65">
        <f t="shared" si="161"/>
        <v>0</v>
      </c>
      <c r="U294" s="64">
        <f t="shared" si="162"/>
        <v>0</v>
      </c>
      <c r="V294" s="21" t="e">
        <f>VLOOKUP(B294,Hoja1!$B$5:$H$749,21,FALSE)</f>
        <v>#REF!</v>
      </c>
      <c r="W294" s="63" t="e">
        <f t="shared" si="163"/>
        <v>#REF!</v>
      </c>
    </row>
    <row r="295" spans="1:23" x14ac:dyDescent="0.3">
      <c r="A295" s="4">
        <v>291</v>
      </c>
      <c r="B295" s="5" t="s">
        <v>628</v>
      </c>
      <c r="C295" s="5" t="s">
        <v>590</v>
      </c>
      <c r="D295" s="5" t="s">
        <v>629</v>
      </c>
      <c r="E295" s="5" t="s">
        <v>630</v>
      </c>
      <c r="F295" s="6" t="s">
        <v>30</v>
      </c>
      <c r="G295" s="15">
        <v>13216.000000000002</v>
      </c>
      <c r="H295" s="15">
        <v>8507.44</v>
      </c>
      <c r="I295" s="23">
        <f t="shared" si="164"/>
        <v>-0.35630000000000001</v>
      </c>
      <c r="J295" s="22" t="s">
        <v>1544</v>
      </c>
      <c r="K295" s="30" t="str">
        <f t="shared" si="165"/>
        <v>-40%≤ X &lt; -30%B</v>
      </c>
      <c r="L295" s="24" t="e">
        <f>VLOOKUP(K295,#REF!,2,FALSE)</f>
        <v>#REF!</v>
      </c>
      <c r="M295" s="24" t="e">
        <f>VLOOKUP(K295,#REF!,3,FALSE)</f>
        <v>#REF!</v>
      </c>
      <c r="N295" s="34" t="e">
        <f t="shared" ref="N295:N298" si="181">ROUND(H295*(1+L295),2)</f>
        <v>#REF!</v>
      </c>
      <c r="O295" s="35" t="e">
        <f t="shared" ref="O295:O298" si="182">ROUND(H295*(1+M295),2)</f>
        <v>#REF!</v>
      </c>
      <c r="P295" s="57">
        <f>IFERROR(VLOOKUP(B295,#REF!,2,FALSE),0)</f>
        <v>0</v>
      </c>
      <c r="Q295" s="58">
        <f>IFERROR(VLOOKUP(B295,#REF!,2,FALSE),0)</f>
        <v>0</v>
      </c>
      <c r="R295" s="54">
        <f t="shared" si="160"/>
        <v>0</v>
      </c>
      <c r="S295" s="67" t="e">
        <f t="shared" si="166"/>
        <v>#REF!</v>
      </c>
      <c r="T295" s="65" t="e">
        <f t="shared" si="161"/>
        <v>#REF!</v>
      </c>
      <c r="U295" s="64" t="e">
        <f t="shared" si="162"/>
        <v>#REF!</v>
      </c>
      <c r="V295" s="21" t="e">
        <f>VLOOKUP(B295,Hoja1!$B$5:$H$749,21,FALSE)</f>
        <v>#REF!</v>
      </c>
      <c r="W295" s="63" t="e">
        <f t="shared" si="163"/>
        <v>#REF!</v>
      </c>
    </row>
    <row r="296" spans="1:23" x14ac:dyDescent="0.3">
      <c r="A296" s="4">
        <v>292</v>
      </c>
      <c r="B296" s="5" t="s">
        <v>631</v>
      </c>
      <c r="C296" s="5" t="s">
        <v>632</v>
      </c>
      <c r="D296" s="5" t="s">
        <v>632</v>
      </c>
      <c r="E296" s="5" t="s">
        <v>632</v>
      </c>
      <c r="F296" s="6" t="s">
        <v>9</v>
      </c>
      <c r="G296" s="15">
        <v>13552870.1</v>
      </c>
      <c r="H296" s="15">
        <v>9927887.6600000001</v>
      </c>
      <c r="I296" s="23">
        <f t="shared" si="164"/>
        <v>-0.26750000000000002</v>
      </c>
      <c r="J296" s="22" t="s">
        <v>1545</v>
      </c>
      <c r="K296" s="30" t="str">
        <f t="shared" si="165"/>
        <v>-30%≤ X &lt; -20%A</v>
      </c>
      <c r="L296" s="24" t="e">
        <f>VLOOKUP(K296,#REF!,2,FALSE)</f>
        <v>#REF!</v>
      </c>
      <c r="M296" s="24" t="e">
        <f>VLOOKUP(K296,#REF!,3,FALSE)</f>
        <v>#REF!</v>
      </c>
      <c r="N296" s="34" t="e">
        <f t="shared" si="181"/>
        <v>#REF!</v>
      </c>
      <c r="O296" s="35" t="e">
        <f t="shared" si="182"/>
        <v>#REF!</v>
      </c>
      <c r="P296" s="57">
        <f>IFERROR(VLOOKUP(B296,#REF!,2,FALSE),0)</f>
        <v>0</v>
      </c>
      <c r="Q296" s="58">
        <f>IFERROR(VLOOKUP(B296,#REF!,2,FALSE),0)</f>
        <v>0</v>
      </c>
      <c r="R296" s="54">
        <f t="shared" si="160"/>
        <v>0</v>
      </c>
      <c r="S296" s="67" t="e">
        <f t="shared" si="166"/>
        <v>#REF!</v>
      </c>
      <c r="T296" s="65" t="e">
        <f t="shared" si="161"/>
        <v>#REF!</v>
      </c>
      <c r="U296" s="64" t="e">
        <f t="shared" si="162"/>
        <v>#REF!</v>
      </c>
      <c r="V296" s="21" t="e">
        <f>VLOOKUP(B296,Hoja1!$B$5:$H$749,21,FALSE)</f>
        <v>#REF!</v>
      </c>
      <c r="W296" s="63" t="e">
        <f t="shared" si="163"/>
        <v>#REF!</v>
      </c>
    </row>
    <row r="297" spans="1:23" x14ac:dyDescent="0.3">
      <c r="A297" s="4">
        <v>293</v>
      </c>
      <c r="B297" s="5" t="s">
        <v>633</v>
      </c>
      <c r="C297" s="5" t="s">
        <v>632</v>
      </c>
      <c r="D297" s="5" t="s">
        <v>632</v>
      </c>
      <c r="E297" s="5" t="s">
        <v>634</v>
      </c>
      <c r="F297" s="6" t="s">
        <v>60</v>
      </c>
      <c r="G297" s="15">
        <v>1586982.2999999998</v>
      </c>
      <c r="H297" s="15">
        <v>1310848.8400000001</v>
      </c>
      <c r="I297" s="23">
        <f t="shared" si="164"/>
        <v>-0.17399999999999999</v>
      </c>
      <c r="J297" s="22" t="s">
        <v>1546</v>
      </c>
      <c r="K297" s="30" t="str">
        <f t="shared" si="165"/>
        <v>-20%≤ X &lt; -10%D</v>
      </c>
      <c r="L297" s="24" t="e">
        <f>VLOOKUP(K297,#REF!,2,FALSE)</f>
        <v>#REF!</v>
      </c>
      <c r="M297" s="24" t="e">
        <f>VLOOKUP(K297,#REF!,3,FALSE)</f>
        <v>#REF!</v>
      </c>
      <c r="N297" s="34" t="e">
        <f t="shared" si="181"/>
        <v>#REF!</v>
      </c>
      <c r="O297" s="35" t="e">
        <f t="shared" si="182"/>
        <v>#REF!</v>
      </c>
      <c r="P297" s="57">
        <f>IFERROR(VLOOKUP(B297,#REF!,2,FALSE),0)</f>
        <v>0</v>
      </c>
      <c r="Q297" s="58">
        <f>IFERROR(VLOOKUP(B297,#REF!,2,FALSE),0)</f>
        <v>0</v>
      </c>
      <c r="R297" s="54">
        <f t="shared" si="160"/>
        <v>0</v>
      </c>
      <c r="S297" s="67" t="e">
        <f t="shared" si="166"/>
        <v>#REF!</v>
      </c>
      <c r="T297" s="65" t="e">
        <f t="shared" si="161"/>
        <v>#REF!</v>
      </c>
      <c r="U297" s="64" t="e">
        <f t="shared" si="162"/>
        <v>#REF!</v>
      </c>
      <c r="V297" s="21" t="e">
        <f>VLOOKUP(B297,Hoja1!$B$5:$H$749,21,FALSE)</f>
        <v>#REF!</v>
      </c>
      <c r="W297" s="63" t="e">
        <f t="shared" si="163"/>
        <v>#REF!</v>
      </c>
    </row>
    <row r="298" spans="1:23" x14ac:dyDescent="0.3">
      <c r="A298" s="4">
        <v>294</v>
      </c>
      <c r="B298" s="5" t="s">
        <v>635</v>
      </c>
      <c r="C298" s="5" t="s">
        <v>632</v>
      </c>
      <c r="D298" s="5" t="s">
        <v>632</v>
      </c>
      <c r="E298" s="5" t="s">
        <v>636</v>
      </c>
      <c r="F298" s="6" t="s">
        <v>60</v>
      </c>
      <c r="G298" s="15">
        <v>813242.94000000018</v>
      </c>
      <c r="H298" s="15">
        <v>640427.47</v>
      </c>
      <c r="I298" s="23">
        <f t="shared" si="164"/>
        <v>-0.21249999999999999</v>
      </c>
      <c r="J298" s="22" t="s">
        <v>1545</v>
      </c>
      <c r="K298" s="30" t="str">
        <f t="shared" si="165"/>
        <v>-30%≤ X &lt; -20%D</v>
      </c>
      <c r="L298" s="24" t="e">
        <f>VLOOKUP(K298,#REF!,2,FALSE)</f>
        <v>#REF!</v>
      </c>
      <c r="M298" s="24" t="e">
        <f>VLOOKUP(K298,#REF!,3,FALSE)</f>
        <v>#REF!</v>
      </c>
      <c r="N298" s="34" t="e">
        <f t="shared" si="181"/>
        <v>#REF!</v>
      </c>
      <c r="O298" s="35" t="e">
        <f t="shared" si="182"/>
        <v>#REF!</v>
      </c>
      <c r="P298" s="57">
        <f>IFERROR(VLOOKUP(B298,#REF!,2,FALSE),0)</f>
        <v>0</v>
      </c>
      <c r="Q298" s="58">
        <f>IFERROR(VLOOKUP(B298,#REF!,2,FALSE),0)</f>
        <v>0</v>
      </c>
      <c r="R298" s="54">
        <f t="shared" si="160"/>
        <v>0</v>
      </c>
      <c r="S298" s="67" t="e">
        <f t="shared" si="166"/>
        <v>#REF!</v>
      </c>
      <c r="T298" s="65" t="e">
        <f t="shared" si="161"/>
        <v>#REF!</v>
      </c>
      <c r="U298" s="64" t="e">
        <f t="shared" si="162"/>
        <v>#REF!</v>
      </c>
      <c r="V298" s="21" t="e">
        <f>VLOOKUP(B298,Hoja1!$B$5:$H$749,21,FALSE)</f>
        <v>#REF!</v>
      </c>
      <c r="W298" s="63" t="e">
        <f t="shared" si="163"/>
        <v>#REF!</v>
      </c>
    </row>
    <row r="299" spans="1:23" x14ac:dyDescent="0.3">
      <c r="A299" s="4">
        <v>295</v>
      </c>
      <c r="B299" s="5" t="s">
        <v>637</v>
      </c>
      <c r="C299" s="5" t="s">
        <v>632</v>
      </c>
      <c r="D299" s="5" t="s">
        <v>632</v>
      </c>
      <c r="E299" s="5" t="s">
        <v>638</v>
      </c>
      <c r="F299" s="6" t="s">
        <v>12</v>
      </c>
      <c r="G299" s="15">
        <v>463297.32</v>
      </c>
      <c r="H299" s="15">
        <v>302008.74000000005</v>
      </c>
      <c r="I299" s="23">
        <f t="shared" si="164"/>
        <v>-0.34810000000000002</v>
      </c>
      <c r="J299" s="22" t="s">
        <v>1544</v>
      </c>
      <c r="K299" s="31" t="str">
        <f>IF(AND(H299&gt;0,(0.5*G299)&gt;H299),"Subgrupo 1.1",IF(AND((0.5*G299)&lt;H299,G299&gt;H299),"Subgrupo 1.2","Grupo 2 "))</f>
        <v>Subgrupo 1.2</v>
      </c>
      <c r="L299" s="28" t="s">
        <v>1556</v>
      </c>
      <c r="M299" s="28" t="s">
        <v>1557</v>
      </c>
      <c r="N299" s="36">
        <f>ROUND(IF(G299&lt;1.08*H299,G299,1.08*H299),2)</f>
        <v>326169.44</v>
      </c>
      <c r="O299" s="37">
        <f>ROUND(IF(1.05*G299&lt;1.13*H299,1.05*G299,1.13*H299),2)</f>
        <v>341269.88</v>
      </c>
      <c r="P299" s="59">
        <f>IFERROR(VLOOKUP(B299,#REF!,2,FALSE),0)</f>
        <v>0</v>
      </c>
      <c r="Q299" s="60">
        <f>IFERROR(VLOOKUP(B299,#REF!,2,FALSE),0)</f>
        <v>0</v>
      </c>
      <c r="R299" s="53">
        <f t="shared" si="160"/>
        <v>0</v>
      </c>
      <c r="S299" s="67">
        <f t="shared" si="166"/>
        <v>0</v>
      </c>
      <c r="T299" s="65">
        <f t="shared" si="161"/>
        <v>0</v>
      </c>
      <c r="U299" s="64">
        <f t="shared" si="162"/>
        <v>0</v>
      </c>
      <c r="V299" s="21" t="e">
        <f>VLOOKUP(B299,Hoja1!$B$5:$H$749,21,FALSE)</f>
        <v>#REF!</v>
      </c>
      <c r="W299" s="63" t="e">
        <f t="shared" si="163"/>
        <v>#REF!</v>
      </c>
    </row>
    <row r="300" spans="1:23" x14ac:dyDescent="0.3">
      <c r="A300" s="4">
        <v>296</v>
      </c>
      <c r="B300" s="5" t="s">
        <v>639</v>
      </c>
      <c r="C300" s="5" t="s">
        <v>632</v>
      </c>
      <c r="D300" s="5" t="s">
        <v>632</v>
      </c>
      <c r="E300" s="5" t="s">
        <v>640</v>
      </c>
      <c r="F300" s="6" t="s">
        <v>60</v>
      </c>
      <c r="G300" s="15">
        <v>1952883.8800000001</v>
      </c>
      <c r="H300" s="15">
        <v>1458233.8699999999</v>
      </c>
      <c r="I300" s="23">
        <f t="shared" si="164"/>
        <v>-0.25330000000000003</v>
      </c>
      <c r="J300" s="22" t="s">
        <v>1545</v>
      </c>
      <c r="K300" s="30" t="str">
        <f t="shared" si="165"/>
        <v>-30%≤ X &lt; -20%D</v>
      </c>
      <c r="L300" s="24" t="e">
        <f>VLOOKUP(K300,#REF!,2,FALSE)</f>
        <v>#REF!</v>
      </c>
      <c r="M300" s="24" t="e">
        <f>VLOOKUP(K300,#REF!,3,FALSE)</f>
        <v>#REF!</v>
      </c>
      <c r="N300" s="34" t="e">
        <f t="shared" ref="N300:N301" si="183">ROUND(H300*(1+L300),2)</f>
        <v>#REF!</v>
      </c>
      <c r="O300" s="35" t="e">
        <f t="shared" ref="O300:O301" si="184">ROUND(H300*(1+M300),2)</f>
        <v>#REF!</v>
      </c>
      <c r="P300" s="57">
        <f>IFERROR(VLOOKUP(B300,#REF!,2,FALSE),0)</f>
        <v>0</v>
      </c>
      <c r="Q300" s="58">
        <f>IFERROR(VLOOKUP(B300,#REF!,2,FALSE),0)</f>
        <v>0</v>
      </c>
      <c r="R300" s="54">
        <f t="shared" si="160"/>
        <v>0</v>
      </c>
      <c r="S300" s="67" t="e">
        <f t="shared" si="166"/>
        <v>#REF!</v>
      </c>
      <c r="T300" s="65" t="e">
        <f t="shared" si="161"/>
        <v>#REF!</v>
      </c>
      <c r="U300" s="64" t="e">
        <f t="shared" si="162"/>
        <v>#REF!</v>
      </c>
      <c r="V300" s="21" t="e">
        <f>VLOOKUP(B300,Hoja1!$B$5:$H$749,21,FALSE)</f>
        <v>#REF!</v>
      </c>
      <c r="W300" s="63" t="e">
        <f t="shared" si="163"/>
        <v>#REF!</v>
      </c>
    </row>
    <row r="301" spans="1:23" x14ac:dyDescent="0.3">
      <c r="A301" s="4">
        <v>297</v>
      </c>
      <c r="B301" s="5" t="s">
        <v>641</v>
      </c>
      <c r="C301" s="5" t="s">
        <v>632</v>
      </c>
      <c r="D301" s="5" t="s">
        <v>632</v>
      </c>
      <c r="E301" s="5" t="s">
        <v>642</v>
      </c>
      <c r="F301" s="6" t="s">
        <v>60</v>
      </c>
      <c r="G301" s="15">
        <v>3763456.26</v>
      </c>
      <c r="H301" s="15">
        <v>3760302.62</v>
      </c>
      <c r="I301" s="23">
        <f t="shared" si="164"/>
        <v>-8.0000000000000004E-4</v>
      </c>
      <c r="J301" s="22" t="s">
        <v>1547</v>
      </c>
      <c r="K301" s="30" t="str">
        <f t="shared" si="165"/>
        <v>-10%≤ X &lt; 0%D</v>
      </c>
      <c r="L301" s="24" t="e">
        <f>VLOOKUP(K301,#REF!,2,FALSE)</f>
        <v>#REF!</v>
      </c>
      <c r="M301" s="24" t="e">
        <f>VLOOKUP(K301,#REF!,3,FALSE)</f>
        <v>#REF!</v>
      </c>
      <c r="N301" s="34" t="e">
        <f t="shared" si="183"/>
        <v>#REF!</v>
      </c>
      <c r="O301" s="35" t="e">
        <f t="shared" si="184"/>
        <v>#REF!</v>
      </c>
      <c r="P301" s="57">
        <f>IFERROR(VLOOKUP(B301,#REF!,2,FALSE),0)</f>
        <v>0</v>
      </c>
      <c r="Q301" s="58">
        <f>IFERROR(VLOOKUP(B301,#REF!,2,FALSE),0)</f>
        <v>0</v>
      </c>
      <c r="R301" s="54">
        <f t="shared" si="160"/>
        <v>0</v>
      </c>
      <c r="S301" s="67" t="e">
        <f t="shared" si="166"/>
        <v>#REF!</v>
      </c>
      <c r="T301" s="65" t="e">
        <f t="shared" si="161"/>
        <v>#REF!</v>
      </c>
      <c r="U301" s="64" t="e">
        <f t="shared" si="162"/>
        <v>#REF!</v>
      </c>
      <c r="V301" s="21" t="e">
        <f>VLOOKUP(B301,Hoja1!$B$5:$H$749,21,FALSE)</f>
        <v>#REF!</v>
      </c>
      <c r="W301" s="63" t="e">
        <f t="shared" si="163"/>
        <v>#REF!</v>
      </c>
    </row>
    <row r="302" spans="1:23" x14ac:dyDescent="0.3">
      <c r="A302" s="4">
        <v>298</v>
      </c>
      <c r="B302" s="5" t="s">
        <v>643</v>
      </c>
      <c r="C302" s="5" t="s">
        <v>632</v>
      </c>
      <c r="D302" s="5" t="s">
        <v>632</v>
      </c>
      <c r="E302" s="5" t="s">
        <v>644</v>
      </c>
      <c r="F302" s="6" t="s">
        <v>12</v>
      </c>
      <c r="G302" s="15">
        <v>553964.18000000005</v>
      </c>
      <c r="H302" s="15">
        <v>401776.19</v>
      </c>
      <c r="I302" s="23">
        <f t="shared" si="164"/>
        <v>-0.2747</v>
      </c>
      <c r="J302" s="22" t="s">
        <v>1545</v>
      </c>
      <c r="K302" s="31" t="str">
        <f>IF(AND(H302&gt;0,(0.5*G302)&gt;H302),"Subgrupo 1.1",IF(AND((0.5*G302)&lt;H302,G302&gt;H302),"Subgrupo 1.2","Grupo 2 "))</f>
        <v>Subgrupo 1.2</v>
      </c>
      <c r="L302" s="28" t="s">
        <v>1556</v>
      </c>
      <c r="M302" s="28" t="s">
        <v>1557</v>
      </c>
      <c r="N302" s="36">
        <f>ROUND(IF(G302&lt;1.08*H302,G302,1.08*H302),2)</f>
        <v>433918.29</v>
      </c>
      <c r="O302" s="37">
        <f>ROUND(IF(1.05*G302&lt;1.13*H302,1.05*G302,1.13*H302),2)</f>
        <v>454007.09</v>
      </c>
      <c r="P302" s="59">
        <f>IFERROR(VLOOKUP(B302,#REF!,2,FALSE),0)</f>
        <v>0</v>
      </c>
      <c r="Q302" s="60">
        <f>IFERROR(VLOOKUP(B302,#REF!,2,FALSE),0)</f>
        <v>0</v>
      </c>
      <c r="R302" s="53">
        <f t="shared" si="160"/>
        <v>0</v>
      </c>
      <c r="S302" s="67">
        <f t="shared" si="166"/>
        <v>0</v>
      </c>
      <c r="T302" s="65">
        <f t="shared" si="161"/>
        <v>0</v>
      </c>
      <c r="U302" s="64">
        <f t="shared" si="162"/>
        <v>0</v>
      </c>
      <c r="V302" s="21" t="e">
        <f>VLOOKUP(B302,Hoja1!$B$5:$H$749,21,FALSE)</f>
        <v>#REF!</v>
      </c>
      <c r="W302" s="63" t="e">
        <f t="shared" si="163"/>
        <v>#REF!</v>
      </c>
    </row>
    <row r="303" spans="1:23" x14ac:dyDescent="0.3">
      <c r="A303" s="4">
        <v>299</v>
      </c>
      <c r="B303" s="5" t="s">
        <v>645</v>
      </c>
      <c r="C303" s="5" t="s">
        <v>632</v>
      </c>
      <c r="D303" s="5" t="s">
        <v>632</v>
      </c>
      <c r="E303" s="5" t="s">
        <v>365</v>
      </c>
      <c r="F303" s="6" t="s">
        <v>60</v>
      </c>
      <c r="G303" s="15">
        <v>664561.25999999989</v>
      </c>
      <c r="H303" s="15">
        <v>629652.28</v>
      </c>
      <c r="I303" s="23">
        <f t="shared" si="164"/>
        <v>-5.2499999999999998E-2</v>
      </c>
      <c r="J303" s="22" t="s">
        <v>1547</v>
      </c>
      <c r="K303" s="30" t="str">
        <f t="shared" si="165"/>
        <v>-10%≤ X &lt; 0%D</v>
      </c>
      <c r="L303" s="24" t="e">
        <f>VLOOKUP(K303,#REF!,2,FALSE)</f>
        <v>#REF!</v>
      </c>
      <c r="M303" s="24" t="e">
        <f>VLOOKUP(K303,#REF!,3,FALSE)</f>
        <v>#REF!</v>
      </c>
      <c r="N303" s="34" t="e">
        <f>ROUND(H303*(1+L303),2)</f>
        <v>#REF!</v>
      </c>
      <c r="O303" s="35" t="e">
        <f>ROUND(H303*(1+M303),2)</f>
        <v>#REF!</v>
      </c>
      <c r="P303" s="57">
        <f>IFERROR(VLOOKUP(B303,#REF!,2,FALSE),0)</f>
        <v>0</v>
      </c>
      <c r="Q303" s="58">
        <f>IFERROR(VLOOKUP(B303,#REF!,2,FALSE),0)</f>
        <v>0</v>
      </c>
      <c r="R303" s="54">
        <f t="shared" si="160"/>
        <v>0</v>
      </c>
      <c r="S303" s="67" t="e">
        <f t="shared" si="166"/>
        <v>#REF!</v>
      </c>
      <c r="T303" s="65" t="e">
        <f t="shared" si="161"/>
        <v>#REF!</v>
      </c>
      <c r="U303" s="64" t="e">
        <f t="shared" si="162"/>
        <v>#REF!</v>
      </c>
      <c r="V303" s="21" t="e">
        <f>VLOOKUP(B303,Hoja1!$B$5:$H$749,21,FALSE)</f>
        <v>#REF!</v>
      </c>
      <c r="W303" s="63" t="e">
        <f t="shared" si="163"/>
        <v>#REF!</v>
      </c>
    </row>
    <row r="304" spans="1:23" x14ac:dyDescent="0.3">
      <c r="A304" s="4">
        <v>300</v>
      </c>
      <c r="B304" s="5" t="s">
        <v>646</v>
      </c>
      <c r="C304" s="5" t="s">
        <v>632</v>
      </c>
      <c r="D304" s="5" t="s">
        <v>632</v>
      </c>
      <c r="E304" s="5" t="s">
        <v>503</v>
      </c>
      <c r="F304" s="6" t="s">
        <v>12</v>
      </c>
      <c r="G304" s="15">
        <v>2282059.3400000003</v>
      </c>
      <c r="H304" s="15">
        <v>1725205.9000000004</v>
      </c>
      <c r="I304" s="23">
        <f t="shared" si="164"/>
        <v>-0.24399999999999999</v>
      </c>
      <c r="J304" s="22" t="s">
        <v>1545</v>
      </c>
      <c r="K304" s="31" t="str">
        <f>IF(AND(H304&gt;0,(0.5*G304)&gt;H304),"Subgrupo 1.1",IF(AND((0.5*G304)&lt;H304,G304&gt;H304),"Subgrupo 1.2","Grupo 2 "))</f>
        <v>Subgrupo 1.2</v>
      </c>
      <c r="L304" s="28" t="s">
        <v>1556</v>
      </c>
      <c r="M304" s="28" t="s">
        <v>1557</v>
      </c>
      <c r="N304" s="36">
        <f>ROUND(IF(G304&lt;1.08*H304,G304,1.08*H304),2)</f>
        <v>1863222.37</v>
      </c>
      <c r="O304" s="37">
        <f>ROUND(IF(1.05*G304&lt;1.13*H304,1.05*G304,1.13*H304),2)</f>
        <v>1949482.67</v>
      </c>
      <c r="P304" s="59">
        <f>IFERROR(VLOOKUP(B304,#REF!,2,FALSE),0)</f>
        <v>0</v>
      </c>
      <c r="Q304" s="60">
        <f>IFERROR(VLOOKUP(B304,#REF!,2,FALSE),0)</f>
        <v>0</v>
      </c>
      <c r="R304" s="53">
        <f t="shared" si="160"/>
        <v>0</v>
      </c>
      <c r="S304" s="67">
        <f t="shared" si="166"/>
        <v>0</v>
      </c>
      <c r="T304" s="65">
        <f t="shared" si="161"/>
        <v>0</v>
      </c>
      <c r="U304" s="64">
        <f t="shared" si="162"/>
        <v>0</v>
      </c>
      <c r="V304" s="21" t="e">
        <f>VLOOKUP(B304,Hoja1!$B$5:$H$749,21,FALSE)</f>
        <v>#REF!</v>
      </c>
      <c r="W304" s="63" t="e">
        <f t="shared" si="163"/>
        <v>#REF!</v>
      </c>
    </row>
    <row r="305" spans="1:23" x14ac:dyDescent="0.3">
      <c r="A305" s="4">
        <v>301</v>
      </c>
      <c r="B305" s="5" t="s">
        <v>647</v>
      </c>
      <c r="C305" s="5" t="s">
        <v>632</v>
      </c>
      <c r="D305" s="5" t="s">
        <v>632</v>
      </c>
      <c r="E305" s="5" t="s">
        <v>648</v>
      </c>
      <c r="F305" s="6" t="s">
        <v>60</v>
      </c>
      <c r="G305" s="15">
        <v>1409966.7</v>
      </c>
      <c r="H305" s="15">
        <v>1043218.31</v>
      </c>
      <c r="I305" s="23">
        <f t="shared" si="164"/>
        <v>-0.2601</v>
      </c>
      <c r="J305" s="22" t="s">
        <v>1545</v>
      </c>
      <c r="K305" s="30" t="str">
        <f t="shared" si="165"/>
        <v>-30%≤ X &lt; -20%D</v>
      </c>
      <c r="L305" s="24" t="e">
        <f>VLOOKUP(K305,#REF!,2,FALSE)</f>
        <v>#REF!</v>
      </c>
      <c r="M305" s="24" t="e">
        <f>VLOOKUP(K305,#REF!,3,FALSE)</f>
        <v>#REF!</v>
      </c>
      <c r="N305" s="34" t="e">
        <f>ROUND(H305*(1+L305),2)</f>
        <v>#REF!</v>
      </c>
      <c r="O305" s="35" t="e">
        <f>ROUND(H305*(1+M305),2)</f>
        <v>#REF!</v>
      </c>
      <c r="P305" s="57">
        <f>IFERROR(VLOOKUP(B305,#REF!,2,FALSE),0)</f>
        <v>0</v>
      </c>
      <c r="Q305" s="58">
        <f>IFERROR(VLOOKUP(B305,#REF!,2,FALSE),0)</f>
        <v>0</v>
      </c>
      <c r="R305" s="54">
        <f t="shared" si="160"/>
        <v>0</v>
      </c>
      <c r="S305" s="67" t="e">
        <f t="shared" si="166"/>
        <v>#REF!</v>
      </c>
      <c r="T305" s="65" t="e">
        <f t="shared" si="161"/>
        <v>#REF!</v>
      </c>
      <c r="U305" s="64" t="e">
        <f t="shared" si="162"/>
        <v>#REF!</v>
      </c>
      <c r="V305" s="21" t="e">
        <f>VLOOKUP(B305,Hoja1!$B$5:$H$749,21,FALSE)</f>
        <v>#REF!</v>
      </c>
      <c r="W305" s="63" t="e">
        <f t="shared" si="163"/>
        <v>#REF!</v>
      </c>
    </row>
    <row r="306" spans="1:23" x14ac:dyDescent="0.3">
      <c r="A306" s="4">
        <v>302</v>
      </c>
      <c r="B306" s="5" t="s">
        <v>649</v>
      </c>
      <c r="C306" s="5" t="s">
        <v>632</v>
      </c>
      <c r="D306" s="5" t="s">
        <v>632</v>
      </c>
      <c r="E306" s="5" t="s">
        <v>650</v>
      </c>
      <c r="F306" s="6" t="s">
        <v>12</v>
      </c>
      <c r="G306" s="15">
        <v>44249.81</v>
      </c>
      <c r="H306" s="15">
        <v>76432.87999999999</v>
      </c>
      <c r="I306" s="23">
        <f t="shared" si="164"/>
        <v>0.72729999999999995</v>
      </c>
      <c r="J306" s="22" t="s">
        <v>1550</v>
      </c>
      <c r="K306" s="31" t="str">
        <f>IF(AND(H306&gt;0,(0.5*G306)&gt;H306),"Subgrupo 1.1",IF(AND((0.5*G306)&lt;H306,G306&gt;H306),"Subgrupo 1.2","Grupo 2 "))</f>
        <v xml:space="preserve">Grupo 2 </v>
      </c>
      <c r="L306" s="24">
        <f>IF(H306&gt;=G306,10.8%," ")</f>
        <v>0.10800000000000001</v>
      </c>
      <c r="M306" s="24">
        <f>IF(H306&gt;=G306,16%," ")</f>
        <v>0.16</v>
      </c>
      <c r="N306" s="34">
        <f>ROUND(H306*(1+L306),2)</f>
        <v>84687.63</v>
      </c>
      <c r="O306" s="35">
        <f>ROUND(H306*(1+M306),2)</f>
        <v>88662.14</v>
      </c>
      <c r="P306" s="59">
        <f>IFERROR(VLOOKUP(B306,#REF!,2,FALSE),0)</f>
        <v>0</v>
      </c>
      <c r="Q306" s="60">
        <f>IFERROR(VLOOKUP(B306,#REF!,2,FALSE),0)</f>
        <v>0</v>
      </c>
      <c r="R306" s="53">
        <f t="shared" si="160"/>
        <v>0</v>
      </c>
      <c r="S306" s="67">
        <f t="shared" si="166"/>
        <v>0</v>
      </c>
      <c r="T306" s="65">
        <f t="shared" si="161"/>
        <v>0</v>
      </c>
      <c r="U306" s="64">
        <f t="shared" si="162"/>
        <v>0</v>
      </c>
      <c r="V306" s="21" t="e">
        <f>VLOOKUP(B306,Hoja1!$B$5:$H$749,21,FALSE)</f>
        <v>#REF!</v>
      </c>
      <c r="W306" s="63" t="e">
        <f t="shared" si="163"/>
        <v>#REF!</v>
      </c>
    </row>
    <row r="307" spans="1:23" x14ac:dyDescent="0.3">
      <c r="A307" s="4">
        <v>303</v>
      </c>
      <c r="B307" s="5" t="s">
        <v>651</v>
      </c>
      <c r="C307" s="5" t="s">
        <v>632</v>
      </c>
      <c r="D307" s="5" t="s">
        <v>652</v>
      </c>
      <c r="E307" s="5" t="s">
        <v>653</v>
      </c>
      <c r="F307" s="6" t="s">
        <v>9</v>
      </c>
      <c r="G307" s="15">
        <v>3682383.87</v>
      </c>
      <c r="H307" s="15">
        <v>2511665.7499999995</v>
      </c>
      <c r="I307" s="23">
        <f t="shared" si="164"/>
        <v>-0.31790000000000002</v>
      </c>
      <c r="J307" s="22" t="s">
        <v>1544</v>
      </c>
      <c r="K307" s="30" t="str">
        <f t="shared" si="165"/>
        <v>-40%≤ X &lt; -30%A</v>
      </c>
      <c r="L307" s="24" t="e">
        <f>VLOOKUP(K307,#REF!,2,FALSE)</f>
        <v>#REF!</v>
      </c>
      <c r="M307" s="24" t="e">
        <f>VLOOKUP(K307,#REF!,3,FALSE)</f>
        <v>#REF!</v>
      </c>
      <c r="N307" s="34" t="e">
        <f>ROUND(H307*(1+L307),2)</f>
        <v>#REF!</v>
      </c>
      <c r="O307" s="35" t="e">
        <f>ROUND(H307*(1+M307),2)</f>
        <v>#REF!</v>
      </c>
      <c r="P307" s="57">
        <f>IFERROR(VLOOKUP(B307,#REF!,2,FALSE),0)</f>
        <v>0</v>
      </c>
      <c r="Q307" s="58">
        <f>IFERROR(VLOOKUP(B307,#REF!,2,FALSE),0)</f>
        <v>0</v>
      </c>
      <c r="R307" s="54">
        <f t="shared" si="160"/>
        <v>0</v>
      </c>
      <c r="S307" s="67" t="e">
        <f t="shared" si="166"/>
        <v>#REF!</v>
      </c>
      <c r="T307" s="65" t="e">
        <f t="shared" si="161"/>
        <v>#REF!</v>
      </c>
      <c r="U307" s="64" t="e">
        <f t="shared" si="162"/>
        <v>#REF!</v>
      </c>
      <c r="V307" s="21" t="e">
        <f>VLOOKUP(B307,Hoja1!$B$5:$H$749,21,FALSE)</f>
        <v>#REF!</v>
      </c>
      <c r="W307" s="63" t="e">
        <f t="shared" si="163"/>
        <v>#REF!</v>
      </c>
    </row>
    <row r="308" spans="1:23" x14ac:dyDescent="0.3">
      <c r="A308" s="4">
        <v>304</v>
      </c>
      <c r="B308" s="5" t="s">
        <v>654</v>
      </c>
      <c r="C308" s="5" t="s">
        <v>632</v>
      </c>
      <c r="D308" s="5" t="s">
        <v>652</v>
      </c>
      <c r="E308" s="5" t="s">
        <v>655</v>
      </c>
      <c r="F308" s="6" t="s">
        <v>12</v>
      </c>
      <c r="G308" s="15">
        <v>1036517.0800000001</v>
      </c>
      <c r="H308" s="15">
        <v>803535.37</v>
      </c>
      <c r="I308" s="23">
        <f t="shared" si="164"/>
        <v>-0.2248</v>
      </c>
      <c r="J308" s="22" t="s">
        <v>1545</v>
      </c>
      <c r="K308" s="31" t="str">
        <f>IF(AND(H308&gt;0,(0.5*G308)&gt;H308),"Subgrupo 1.1",IF(AND((0.5*G308)&lt;H308,G308&gt;H308),"Subgrupo 1.2","Grupo 2 "))</f>
        <v>Subgrupo 1.2</v>
      </c>
      <c r="L308" s="28" t="s">
        <v>1556</v>
      </c>
      <c r="M308" s="28" t="s">
        <v>1557</v>
      </c>
      <c r="N308" s="36">
        <f>ROUND(IF(G308&lt;1.08*H308,G308,1.08*H308),2)</f>
        <v>867818.2</v>
      </c>
      <c r="O308" s="37">
        <f>ROUND(IF(1.05*G308&lt;1.13*H308,1.05*G308,1.13*H308),2)</f>
        <v>907994.97</v>
      </c>
      <c r="P308" s="59">
        <f>IFERROR(VLOOKUP(B308,#REF!,2,FALSE),0)</f>
        <v>0</v>
      </c>
      <c r="Q308" s="60">
        <f>IFERROR(VLOOKUP(B308,#REF!,2,FALSE),0)</f>
        <v>0</v>
      </c>
      <c r="R308" s="53">
        <f t="shared" si="160"/>
        <v>0</v>
      </c>
      <c r="S308" s="67">
        <f t="shared" si="166"/>
        <v>0</v>
      </c>
      <c r="T308" s="65">
        <f t="shared" si="161"/>
        <v>0</v>
      </c>
      <c r="U308" s="64">
        <f t="shared" si="162"/>
        <v>0</v>
      </c>
      <c r="V308" s="21" t="e">
        <f>VLOOKUP(B308,Hoja1!$B$5:$H$749,21,FALSE)</f>
        <v>#REF!</v>
      </c>
      <c r="W308" s="63" t="e">
        <f t="shared" si="163"/>
        <v>#REF!</v>
      </c>
    </row>
    <row r="309" spans="1:23" x14ac:dyDescent="0.3">
      <c r="A309" s="4">
        <v>305</v>
      </c>
      <c r="B309" s="5" t="s">
        <v>656</v>
      </c>
      <c r="C309" s="5" t="s">
        <v>632</v>
      </c>
      <c r="D309" s="5" t="s">
        <v>652</v>
      </c>
      <c r="E309" s="5" t="s">
        <v>657</v>
      </c>
      <c r="F309" s="6" t="s">
        <v>60</v>
      </c>
      <c r="G309" s="15">
        <v>1129734.45</v>
      </c>
      <c r="H309" s="15">
        <v>900034.77</v>
      </c>
      <c r="I309" s="23">
        <f t="shared" si="164"/>
        <v>-0.20330000000000001</v>
      </c>
      <c r="J309" s="22" t="s">
        <v>1545</v>
      </c>
      <c r="K309" s="30" t="str">
        <f t="shared" si="165"/>
        <v>-30%≤ X &lt; -20%D</v>
      </c>
      <c r="L309" s="24" t="e">
        <f>VLOOKUP(K309,#REF!,2,FALSE)</f>
        <v>#REF!</v>
      </c>
      <c r="M309" s="24" t="e">
        <f>VLOOKUP(K309,#REF!,3,FALSE)</f>
        <v>#REF!</v>
      </c>
      <c r="N309" s="34" t="e">
        <f t="shared" ref="N309:N311" si="185">ROUND(H309*(1+L309),2)</f>
        <v>#REF!</v>
      </c>
      <c r="O309" s="35" t="e">
        <f t="shared" ref="O309:O311" si="186">ROUND(H309*(1+M309),2)</f>
        <v>#REF!</v>
      </c>
      <c r="P309" s="57">
        <f>IFERROR(VLOOKUP(B309,#REF!,2,FALSE),0)</f>
        <v>0</v>
      </c>
      <c r="Q309" s="58">
        <f>IFERROR(VLOOKUP(B309,#REF!,2,FALSE),0)</f>
        <v>0</v>
      </c>
      <c r="R309" s="54">
        <f t="shared" si="160"/>
        <v>0</v>
      </c>
      <c r="S309" s="67" t="e">
        <f t="shared" si="166"/>
        <v>#REF!</v>
      </c>
      <c r="T309" s="65" t="e">
        <f t="shared" si="161"/>
        <v>#REF!</v>
      </c>
      <c r="U309" s="64" t="e">
        <f t="shared" si="162"/>
        <v>#REF!</v>
      </c>
      <c r="V309" s="21" t="e">
        <f>VLOOKUP(B309,Hoja1!$B$5:$H$749,21,FALSE)</f>
        <v>#REF!</v>
      </c>
      <c r="W309" s="63" t="e">
        <f t="shared" si="163"/>
        <v>#REF!</v>
      </c>
    </row>
    <row r="310" spans="1:23" x14ac:dyDescent="0.3">
      <c r="A310" s="4">
        <v>306</v>
      </c>
      <c r="B310" s="5" t="s">
        <v>658</v>
      </c>
      <c r="C310" s="5" t="s">
        <v>632</v>
      </c>
      <c r="D310" s="5" t="s">
        <v>652</v>
      </c>
      <c r="E310" s="5" t="s">
        <v>659</v>
      </c>
      <c r="F310" s="6" t="s">
        <v>60</v>
      </c>
      <c r="G310" s="15">
        <v>1358994.1800000002</v>
      </c>
      <c r="H310" s="15">
        <v>746175.0199999999</v>
      </c>
      <c r="I310" s="23">
        <f t="shared" si="164"/>
        <v>-0.45090000000000002</v>
      </c>
      <c r="J310" s="22" t="s">
        <v>1543</v>
      </c>
      <c r="K310" s="30" t="str">
        <f t="shared" si="165"/>
        <v>X &lt; -40%D</v>
      </c>
      <c r="L310" s="24" t="e">
        <f>VLOOKUP(K310,#REF!,2,FALSE)</f>
        <v>#REF!</v>
      </c>
      <c r="M310" s="24" t="e">
        <f>VLOOKUP(K310,#REF!,3,FALSE)</f>
        <v>#REF!</v>
      </c>
      <c r="N310" s="34" t="e">
        <f t="shared" si="185"/>
        <v>#REF!</v>
      </c>
      <c r="O310" s="35" t="e">
        <f t="shared" si="186"/>
        <v>#REF!</v>
      </c>
      <c r="P310" s="57">
        <f>IFERROR(VLOOKUP(B310,#REF!,2,FALSE),0)</f>
        <v>0</v>
      </c>
      <c r="Q310" s="58">
        <f>IFERROR(VLOOKUP(B310,#REF!,2,FALSE),0)</f>
        <v>0</v>
      </c>
      <c r="R310" s="54">
        <f t="shared" si="160"/>
        <v>0</v>
      </c>
      <c r="S310" s="67" t="e">
        <f t="shared" si="166"/>
        <v>#REF!</v>
      </c>
      <c r="T310" s="65" t="e">
        <f t="shared" si="161"/>
        <v>#REF!</v>
      </c>
      <c r="U310" s="64" t="e">
        <f t="shared" si="162"/>
        <v>#REF!</v>
      </c>
      <c r="V310" s="21" t="e">
        <f>VLOOKUP(B310,Hoja1!$B$5:$H$749,21,FALSE)</f>
        <v>#REF!</v>
      </c>
      <c r="W310" s="63" t="e">
        <f t="shared" si="163"/>
        <v>#REF!</v>
      </c>
    </row>
    <row r="311" spans="1:23" x14ac:dyDescent="0.3">
      <c r="A311" s="4">
        <v>307</v>
      </c>
      <c r="B311" s="5" t="s">
        <v>660</v>
      </c>
      <c r="C311" s="5" t="s">
        <v>632</v>
      </c>
      <c r="D311" s="5" t="s">
        <v>652</v>
      </c>
      <c r="E311" s="5" t="s">
        <v>661</v>
      </c>
      <c r="F311" s="6" t="s">
        <v>60</v>
      </c>
      <c r="G311" s="15">
        <v>1405090.98</v>
      </c>
      <c r="H311" s="15">
        <v>878540.80000000005</v>
      </c>
      <c r="I311" s="23">
        <f t="shared" si="164"/>
        <v>-0.37469999999999998</v>
      </c>
      <c r="J311" s="22" t="s">
        <v>1544</v>
      </c>
      <c r="K311" s="30" t="str">
        <f t="shared" si="165"/>
        <v>-40%≤ X &lt; -30%D</v>
      </c>
      <c r="L311" s="24" t="e">
        <f>VLOOKUP(K311,#REF!,2,FALSE)</f>
        <v>#REF!</v>
      </c>
      <c r="M311" s="24" t="e">
        <f>VLOOKUP(K311,#REF!,3,FALSE)</f>
        <v>#REF!</v>
      </c>
      <c r="N311" s="34" t="e">
        <f t="shared" si="185"/>
        <v>#REF!</v>
      </c>
      <c r="O311" s="35" t="e">
        <f t="shared" si="186"/>
        <v>#REF!</v>
      </c>
      <c r="P311" s="57">
        <f>IFERROR(VLOOKUP(B311,#REF!,2,FALSE),0)</f>
        <v>0</v>
      </c>
      <c r="Q311" s="58">
        <f>IFERROR(VLOOKUP(B311,#REF!,2,FALSE),0)</f>
        <v>0</v>
      </c>
      <c r="R311" s="54">
        <f t="shared" si="160"/>
        <v>0</v>
      </c>
      <c r="S311" s="67" t="e">
        <f t="shared" si="166"/>
        <v>#REF!</v>
      </c>
      <c r="T311" s="65" t="e">
        <f t="shared" si="161"/>
        <v>#REF!</v>
      </c>
      <c r="U311" s="64" t="e">
        <f t="shared" si="162"/>
        <v>#REF!</v>
      </c>
      <c r="V311" s="21" t="e">
        <f>VLOOKUP(B311,Hoja1!$B$5:$H$749,21,FALSE)</f>
        <v>#REF!</v>
      </c>
      <c r="W311" s="63" t="e">
        <f t="shared" si="163"/>
        <v>#REF!</v>
      </c>
    </row>
    <row r="312" spans="1:23" x14ac:dyDescent="0.3">
      <c r="A312" s="4">
        <v>308</v>
      </c>
      <c r="B312" s="5" t="s">
        <v>662</v>
      </c>
      <c r="C312" s="5" t="s">
        <v>632</v>
      </c>
      <c r="D312" s="5" t="s">
        <v>652</v>
      </c>
      <c r="E312" s="5" t="s">
        <v>663</v>
      </c>
      <c r="F312" s="6" t="s">
        <v>12</v>
      </c>
      <c r="G312" s="15">
        <v>452148.38</v>
      </c>
      <c r="H312" s="15">
        <v>281203.76</v>
      </c>
      <c r="I312" s="23">
        <f t="shared" si="164"/>
        <v>-0.37809999999999999</v>
      </c>
      <c r="J312" s="22" t="s">
        <v>1545</v>
      </c>
      <c r="K312" s="31" t="str">
        <f>IF(AND(H312&gt;0,(0.5*G312)&gt;H312),"Subgrupo 1.1",IF(AND((0.5*G312)&lt;H312,G312&gt;H312),"Subgrupo 1.2","Grupo 2 "))</f>
        <v>Subgrupo 1.2</v>
      </c>
      <c r="L312" s="28" t="s">
        <v>1556</v>
      </c>
      <c r="M312" s="28" t="s">
        <v>1557</v>
      </c>
      <c r="N312" s="36">
        <f>ROUND(IF(G312&lt;1.08*H312,G312,1.08*H312),2)</f>
        <v>303700.06</v>
      </c>
      <c r="O312" s="37">
        <f>ROUND(IF(1.05*G312&lt;1.13*H312,1.05*G312,1.13*H312),2)</f>
        <v>317760.25</v>
      </c>
      <c r="P312" s="59">
        <f>IFERROR(VLOOKUP(B312,#REF!,2,FALSE),0)</f>
        <v>0</v>
      </c>
      <c r="Q312" s="60">
        <f>IFERROR(VLOOKUP(B312,#REF!,2,FALSE),0)</f>
        <v>0</v>
      </c>
      <c r="R312" s="53">
        <f t="shared" si="160"/>
        <v>0</v>
      </c>
      <c r="S312" s="67">
        <f t="shared" si="166"/>
        <v>0</v>
      </c>
      <c r="T312" s="65">
        <f t="shared" si="161"/>
        <v>0</v>
      </c>
      <c r="U312" s="64">
        <f t="shared" si="162"/>
        <v>0</v>
      </c>
      <c r="V312" s="21" t="e">
        <f>VLOOKUP(B312,Hoja1!$B$5:$H$749,21,FALSE)</f>
        <v>#REF!</v>
      </c>
      <c r="W312" s="63" t="e">
        <f t="shared" si="163"/>
        <v>#REF!</v>
      </c>
    </row>
    <row r="313" spans="1:23" x14ac:dyDescent="0.3">
      <c r="A313" s="4">
        <v>309</v>
      </c>
      <c r="B313" s="5" t="s">
        <v>664</v>
      </c>
      <c r="C313" s="5" t="s">
        <v>632</v>
      </c>
      <c r="D313" s="5" t="s">
        <v>665</v>
      </c>
      <c r="E313" s="5" t="s">
        <v>665</v>
      </c>
      <c r="F313" s="6" t="s">
        <v>9</v>
      </c>
      <c r="G313" s="15">
        <v>2201323.69</v>
      </c>
      <c r="H313" s="15">
        <v>1170174.77</v>
      </c>
      <c r="I313" s="23">
        <f t="shared" si="164"/>
        <v>-0.46839999999999998</v>
      </c>
      <c r="J313" s="22" t="s">
        <v>1543</v>
      </c>
      <c r="K313" s="30" t="str">
        <f t="shared" si="165"/>
        <v>X &lt; -40%A</v>
      </c>
      <c r="L313" s="24" t="e">
        <f>VLOOKUP(K313,#REF!,2,FALSE)</f>
        <v>#REF!</v>
      </c>
      <c r="M313" s="24" t="e">
        <f>VLOOKUP(K313,#REF!,3,FALSE)</f>
        <v>#REF!</v>
      </c>
      <c r="N313" s="34" t="e">
        <f>ROUND(H313*(1+L313),2)</f>
        <v>#REF!</v>
      </c>
      <c r="O313" s="35" t="e">
        <f>ROUND(H313*(1+M313),2)</f>
        <v>#REF!</v>
      </c>
      <c r="P313" s="57">
        <f>IFERROR(VLOOKUP(B313,#REF!,2,FALSE),0)</f>
        <v>0</v>
      </c>
      <c r="Q313" s="58">
        <f>IFERROR(VLOOKUP(B313,#REF!,2,FALSE),0)</f>
        <v>0</v>
      </c>
      <c r="R313" s="54">
        <f t="shared" si="160"/>
        <v>0</v>
      </c>
      <c r="S313" s="67" t="e">
        <f t="shared" si="166"/>
        <v>#REF!</v>
      </c>
      <c r="T313" s="65" t="e">
        <f t="shared" si="161"/>
        <v>#REF!</v>
      </c>
      <c r="U313" s="64" t="e">
        <f t="shared" si="162"/>
        <v>#REF!</v>
      </c>
      <c r="V313" s="21" t="e">
        <f>VLOOKUP(B313,Hoja1!$B$5:$H$749,21,FALSE)</f>
        <v>#REF!</v>
      </c>
      <c r="W313" s="63" t="e">
        <f t="shared" si="163"/>
        <v>#REF!</v>
      </c>
    </row>
    <row r="314" spans="1:23" x14ac:dyDescent="0.3">
      <c r="A314" s="4">
        <v>310</v>
      </c>
      <c r="B314" s="5" t="s">
        <v>666</v>
      </c>
      <c r="C314" s="5" t="s">
        <v>632</v>
      </c>
      <c r="D314" s="5" t="s">
        <v>665</v>
      </c>
      <c r="E314" s="5" t="s">
        <v>667</v>
      </c>
      <c r="F314" s="6" t="s">
        <v>12</v>
      </c>
      <c r="G314" s="15">
        <v>776812.09</v>
      </c>
      <c r="H314" s="15">
        <v>481870.69999999995</v>
      </c>
      <c r="I314" s="23">
        <f t="shared" si="164"/>
        <v>-0.37969999999999998</v>
      </c>
      <c r="J314" s="22" t="s">
        <v>1544</v>
      </c>
      <c r="K314" s="31" t="str">
        <f>IF(AND(H314&gt;0,(0.5*G314)&gt;H314),"Subgrupo 1.1",IF(AND((0.5*G314)&lt;H314,G314&gt;H314),"Subgrupo 1.2","Grupo 2 "))</f>
        <v>Subgrupo 1.2</v>
      </c>
      <c r="L314" s="28" t="s">
        <v>1556</v>
      </c>
      <c r="M314" s="28" t="s">
        <v>1557</v>
      </c>
      <c r="N314" s="36">
        <f>ROUND(IF(G314&lt;1.08*H314,G314,1.08*H314),2)</f>
        <v>520420.36</v>
      </c>
      <c r="O314" s="37">
        <f>ROUND(IF(1.05*G314&lt;1.13*H314,1.05*G314,1.13*H314),2)</f>
        <v>544513.89</v>
      </c>
      <c r="P314" s="59">
        <f>IFERROR(VLOOKUP(B314,#REF!,2,FALSE),0)</f>
        <v>0</v>
      </c>
      <c r="Q314" s="60">
        <f>IFERROR(VLOOKUP(B314,#REF!,2,FALSE),0)</f>
        <v>0</v>
      </c>
      <c r="R314" s="53">
        <f t="shared" si="160"/>
        <v>0</v>
      </c>
      <c r="S314" s="67">
        <f t="shared" si="166"/>
        <v>0</v>
      </c>
      <c r="T314" s="65">
        <f t="shared" si="161"/>
        <v>0</v>
      </c>
      <c r="U314" s="64">
        <f t="shared" si="162"/>
        <v>0</v>
      </c>
      <c r="V314" s="21" t="e">
        <f>VLOOKUP(B314,Hoja1!$B$5:$H$749,21,FALSE)</f>
        <v>#REF!</v>
      </c>
      <c r="W314" s="63" t="e">
        <f t="shared" si="163"/>
        <v>#REF!</v>
      </c>
    </row>
    <row r="315" spans="1:23" x14ac:dyDescent="0.3">
      <c r="A315" s="4">
        <v>311</v>
      </c>
      <c r="B315" s="5" t="s">
        <v>668</v>
      </c>
      <c r="C315" s="5" t="s">
        <v>632</v>
      </c>
      <c r="D315" s="5" t="s">
        <v>665</v>
      </c>
      <c r="E315" s="5" t="s">
        <v>669</v>
      </c>
      <c r="F315" s="6" t="s">
        <v>60</v>
      </c>
      <c r="G315" s="15">
        <v>432978.82</v>
      </c>
      <c r="H315" s="15">
        <v>285749.27</v>
      </c>
      <c r="I315" s="23">
        <f t="shared" si="164"/>
        <v>-0.34</v>
      </c>
      <c r="J315" s="22" t="s">
        <v>1544</v>
      </c>
      <c r="K315" s="30" t="str">
        <f t="shared" si="165"/>
        <v>-40%≤ X &lt; -30%D</v>
      </c>
      <c r="L315" s="24" t="e">
        <f>VLOOKUP(K315,#REF!,2,FALSE)</f>
        <v>#REF!</v>
      </c>
      <c r="M315" s="24" t="e">
        <f>VLOOKUP(K315,#REF!,3,FALSE)</f>
        <v>#REF!</v>
      </c>
      <c r="N315" s="34" t="e">
        <f t="shared" ref="N315:N316" si="187">ROUND(H315*(1+L315),2)</f>
        <v>#REF!</v>
      </c>
      <c r="O315" s="35" t="e">
        <f t="shared" ref="O315:O316" si="188">ROUND(H315*(1+M315),2)</f>
        <v>#REF!</v>
      </c>
      <c r="P315" s="57">
        <f>IFERROR(VLOOKUP(B315,#REF!,2,FALSE),0)</f>
        <v>0</v>
      </c>
      <c r="Q315" s="58">
        <f>IFERROR(VLOOKUP(B315,#REF!,2,FALSE),0)</f>
        <v>0</v>
      </c>
      <c r="R315" s="54">
        <f t="shared" si="160"/>
        <v>0</v>
      </c>
      <c r="S315" s="67" t="e">
        <f t="shared" si="166"/>
        <v>#REF!</v>
      </c>
      <c r="T315" s="65" t="e">
        <f t="shared" si="161"/>
        <v>#REF!</v>
      </c>
      <c r="U315" s="64" t="e">
        <f t="shared" si="162"/>
        <v>#REF!</v>
      </c>
      <c r="V315" s="21" t="e">
        <f>VLOOKUP(B315,Hoja1!$B$5:$H$749,21,FALSE)</f>
        <v>#REF!</v>
      </c>
      <c r="W315" s="63" t="e">
        <f t="shared" si="163"/>
        <v>#REF!</v>
      </c>
    </row>
    <row r="316" spans="1:23" x14ac:dyDescent="0.3">
      <c r="A316" s="4">
        <v>312</v>
      </c>
      <c r="B316" s="5" t="s">
        <v>670</v>
      </c>
      <c r="C316" s="5" t="s">
        <v>632</v>
      </c>
      <c r="D316" s="5" t="s">
        <v>671</v>
      </c>
      <c r="E316" s="5" t="s">
        <v>671</v>
      </c>
      <c r="F316" s="6" t="s">
        <v>30</v>
      </c>
      <c r="G316" s="15">
        <v>139975.85</v>
      </c>
      <c r="H316" s="15">
        <v>141457.28999999998</v>
      </c>
      <c r="I316" s="23">
        <f t="shared" si="164"/>
        <v>1.06E-2</v>
      </c>
      <c r="J316" s="22" t="s">
        <v>1548</v>
      </c>
      <c r="K316" s="30" t="str">
        <f t="shared" si="165"/>
        <v>0%≤ X &lt; 10%B</v>
      </c>
      <c r="L316" s="24" t="e">
        <f>VLOOKUP(K316,#REF!,2,FALSE)</f>
        <v>#REF!</v>
      </c>
      <c r="M316" s="24" t="e">
        <f>VLOOKUP(K316,#REF!,3,FALSE)</f>
        <v>#REF!</v>
      </c>
      <c r="N316" s="34" t="e">
        <f t="shared" si="187"/>
        <v>#REF!</v>
      </c>
      <c r="O316" s="35" t="e">
        <f t="shared" si="188"/>
        <v>#REF!</v>
      </c>
      <c r="P316" s="57">
        <f>IFERROR(VLOOKUP(B316,#REF!,2,FALSE),0)</f>
        <v>0</v>
      </c>
      <c r="Q316" s="58">
        <f>IFERROR(VLOOKUP(B316,#REF!,2,FALSE),0)</f>
        <v>0</v>
      </c>
      <c r="R316" s="54">
        <f t="shared" si="160"/>
        <v>0</v>
      </c>
      <c r="S316" s="67" t="e">
        <f t="shared" si="166"/>
        <v>#REF!</v>
      </c>
      <c r="T316" s="65" t="e">
        <f t="shared" si="161"/>
        <v>#REF!</v>
      </c>
      <c r="U316" s="64" t="e">
        <f t="shared" si="162"/>
        <v>#REF!</v>
      </c>
      <c r="V316" s="21" t="e">
        <f>VLOOKUP(B316,Hoja1!$B$5:$H$749,21,FALSE)</f>
        <v>#REF!</v>
      </c>
      <c r="W316" s="63" t="e">
        <f t="shared" si="163"/>
        <v>#REF!</v>
      </c>
    </row>
    <row r="317" spans="1:23" x14ac:dyDescent="0.3">
      <c r="A317" s="4">
        <v>313</v>
      </c>
      <c r="B317" s="5" t="s">
        <v>672</v>
      </c>
      <c r="C317" s="5" t="s">
        <v>632</v>
      </c>
      <c r="D317" s="5" t="s">
        <v>671</v>
      </c>
      <c r="E317" s="5" t="s">
        <v>673</v>
      </c>
      <c r="F317" s="6" t="s">
        <v>12</v>
      </c>
      <c r="G317" s="15">
        <v>36952.370000000003</v>
      </c>
      <c r="H317" s="15">
        <v>24477.96</v>
      </c>
      <c r="I317" s="23">
        <f t="shared" si="164"/>
        <v>-0.33760000000000001</v>
      </c>
      <c r="J317" s="22" t="s">
        <v>1544</v>
      </c>
      <c r="K317" s="31" t="str">
        <f>IF(AND(H317&gt;0,(0.5*G317)&gt;H317),"Subgrupo 1.1",IF(AND((0.5*G317)&lt;H317,G317&gt;H317),"Subgrupo 1.2","Grupo 2 "))</f>
        <v>Subgrupo 1.2</v>
      </c>
      <c r="L317" s="28" t="s">
        <v>1556</v>
      </c>
      <c r="M317" s="28" t="s">
        <v>1557</v>
      </c>
      <c r="N317" s="36">
        <f>ROUND(IF(G317&lt;1.08*H317,G317,1.08*H317),2)</f>
        <v>26436.2</v>
      </c>
      <c r="O317" s="37">
        <f>ROUND(IF(1.05*G317&lt;1.13*H317,1.05*G317,1.13*H317),2)</f>
        <v>27660.09</v>
      </c>
      <c r="P317" s="59">
        <f>IFERROR(VLOOKUP(B317,#REF!,2,FALSE),0)</f>
        <v>0</v>
      </c>
      <c r="Q317" s="60">
        <f>IFERROR(VLOOKUP(B317,#REF!,2,FALSE),0)</f>
        <v>0</v>
      </c>
      <c r="R317" s="53">
        <f t="shared" si="160"/>
        <v>0</v>
      </c>
      <c r="S317" s="67">
        <f t="shared" si="166"/>
        <v>0</v>
      </c>
      <c r="T317" s="65">
        <f t="shared" si="161"/>
        <v>0</v>
      </c>
      <c r="U317" s="64">
        <f t="shared" si="162"/>
        <v>0</v>
      </c>
      <c r="V317" s="21" t="e">
        <f>VLOOKUP(B317,Hoja1!$B$5:$H$749,21,FALSE)</f>
        <v>#REF!</v>
      </c>
      <c r="W317" s="63" t="e">
        <f t="shared" si="163"/>
        <v>#REF!</v>
      </c>
    </row>
    <row r="318" spans="1:23" x14ac:dyDescent="0.3">
      <c r="A318" s="4">
        <v>314</v>
      </c>
      <c r="B318" s="5" t="s">
        <v>674</v>
      </c>
      <c r="C318" s="5" t="s">
        <v>632</v>
      </c>
      <c r="D318" s="5" t="s">
        <v>675</v>
      </c>
      <c r="E318" s="5" t="s">
        <v>675</v>
      </c>
      <c r="F318" s="6" t="s">
        <v>9</v>
      </c>
      <c r="G318" s="15">
        <v>4388851.3599999994</v>
      </c>
      <c r="H318" s="15">
        <v>2842250.3599999994</v>
      </c>
      <c r="I318" s="23">
        <f t="shared" si="164"/>
        <v>-0.35239999999999999</v>
      </c>
      <c r="J318" s="22" t="s">
        <v>1544</v>
      </c>
      <c r="K318" s="30" t="str">
        <f t="shared" si="165"/>
        <v>-40%≤ X &lt; -30%A</v>
      </c>
      <c r="L318" s="24" t="e">
        <f>VLOOKUP(K318,#REF!,2,FALSE)</f>
        <v>#REF!</v>
      </c>
      <c r="M318" s="24" t="e">
        <f>VLOOKUP(K318,#REF!,3,FALSE)</f>
        <v>#REF!</v>
      </c>
      <c r="N318" s="34" t="e">
        <f>ROUND(H318*(1+L318),2)</f>
        <v>#REF!</v>
      </c>
      <c r="O318" s="35" t="e">
        <f>ROUND(H318*(1+M318),2)</f>
        <v>#REF!</v>
      </c>
      <c r="P318" s="57">
        <f>IFERROR(VLOOKUP(B318,#REF!,2,FALSE),0)</f>
        <v>0</v>
      </c>
      <c r="Q318" s="58">
        <f>IFERROR(VLOOKUP(B318,#REF!,2,FALSE),0)</f>
        <v>0</v>
      </c>
      <c r="R318" s="54">
        <f t="shared" si="160"/>
        <v>0</v>
      </c>
      <c r="S318" s="67" t="e">
        <f t="shared" si="166"/>
        <v>#REF!</v>
      </c>
      <c r="T318" s="65" t="e">
        <f t="shared" si="161"/>
        <v>#REF!</v>
      </c>
      <c r="U318" s="64" t="e">
        <f t="shared" si="162"/>
        <v>#REF!</v>
      </c>
      <c r="V318" s="21" t="e">
        <f>VLOOKUP(B318,Hoja1!$B$5:$H$749,21,FALSE)</f>
        <v>#REF!</v>
      </c>
      <c r="W318" s="63" t="e">
        <f t="shared" si="163"/>
        <v>#REF!</v>
      </c>
    </row>
    <row r="319" spans="1:23" x14ac:dyDescent="0.3">
      <c r="A319" s="4">
        <v>315</v>
      </c>
      <c r="B319" s="5" t="s">
        <v>676</v>
      </c>
      <c r="C319" s="5" t="s">
        <v>632</v>
      </c>
      <c r="D319" s="5" t="s">
        <v>675</v>
      </c>
      <c r="E319" s="5" t="s">
        <v>677</v>
      </c>
      <c r="F319" s="6" t="s">
        <v>12</v>
      </c>
      <c r="G319" s="15">
        <v>14269548.800000003</v>
      </c>
      <c r="H319" s="15">
        <v>10986650.469999999</v>
      </c>
      <c r="I319" s="23">
        <f t="shared" si="164"/>
        <v>-0.2301</v>
      </c>
      <c r="J319" s="22" t="s">
        <v>1545</v>
      </c>
      <c r="K319" s="31" t="str">
        <f>IF(AND(H319&gt;0,(0.5*G319)&gt;H319),"Subgrupo 1.1",IF(AND((0.5*G319)&lt;H319,G319&gt;H319),"Subgrupo 1.2","Grupo 2 "))</f>
        <v>Subgrupo 1.2</v>
      </c>
      <c r="L319" s="28" t="s">
        <v>1556</v>
      </c>
      <c r="M319" s="28" t="s">
        <v>1557</v>
      </c>
      <c r="N319" s="36">
        <f>ROUND(IF(G319&lt;1.08*H319,G319,1.08*H319),2)</f>
        <v>11865582.51</v>
      </c>
      <c r="O319" s="37">
        <f>ROUND(IF(1.05*G319&lt;1.13*H319,1.05*G319,1.13*H319),2)</f>
        <v>12414915.029999999</v>
      </c>
      <c r="P319" s="59">
        <f>IFERROR(VLOOKUP(B319,#REF!,2,FALSE),0)</f>
        <v>0</v>
      </c>
      <c r="Q319" s="60">
        <f>IFERROR(VLOOKUP(B319,#REF!,2,FALSE),0)</f>
        <v>0</v>
      </c>
      <c r="R319" s="53">
        <f t="shared" si="160"/>
        <v>0</v>
      </c>
      <c r="S319" s="67">
        <f t="shared" si="166"/>
        <v>0</v>
      </c>
      <c r="T319" s="65">
        <f t="shared" si="161"/>
        <v>0</v>
      </c>
      <c r="U319" s="64">
        <f t="shared" si="162"/>
        <v>0</v>
      </c>
      <c r="V319" s="21" t="e">
        <f>VLOOKUP(B319,Hoja1!$B$5:$H$749,21,FALSE)</f>
        <v>#REF!</v>
      </c>
      <c r="W319" s="63" t="e">
        <f t="shared" si="163"/>
        <v>#REF!</v>
      </c>
    </row>
    <row r="320" spans="1:23" x14ac:dyDescent="0.3">
      <c r="A320" s="4">
        <v>316</v>
      </c>
      <c r="B320" s="5" t="s">
        <v>678</v>
      </c>
      <c r="C320" s="5" t="s">
        <v>632</v>
      </c>
      <c r="D320" s="5" t="s">
        <v>675</v>
      </c>
      <c r="E320" s="5" t="s">
        <v>679</v>
      </c>
      <c r="F320" s="6" t="s">
        <v>60</v>
      </c>
      <c r="G320" s="15">
        <v>927639.59000000008</v>
      </c>
      <c r="H320" s="15">
        <v>1240391.27</v>
      </c>
      <c r="I320" s="23">
        <f t="shared" si="164"/>
        <v>0.33710000000000001</v>
      </c>
      <c r="J320" s="22" t="s">
        <v>1550</v>
      </c>
      <c r="K320" s="30" t="str">
        <f t="shared" si="165"/>
        <v>20%≤ XD</v>
      </c>
      <c r="L320" s="24" t="e">
        <f>VLOOKUP(K320,#REF!,2,FALSE)</f>
        <v>#REF!</v>
      </c>
      <c r="M320" s="24" t="e">
        <f>VLOOKUP(K320,#REF!,3,FALSE)</f>
        <v>#REF!</v>
      </c>
      <c r="N320" s="34" t="e">
        <f t="shared" ref="N320:N323" si="189">ROUND(H320*(1+L320),2)</f>
        <v>#REF!</v>
      </c>
      <c r="O320" s="35" t="e">
        <f t="shared" ref="O320:O323" si="190">ROUND(H320*(1+M320),2)</f>
        <v>#REF!</v>
      </c>
      <c r="P320" s="57">
        <f>IFERROR(VLOOKUP(B320,#REF!,2,FALSE),0)</f>
        <v>0</v>
      </c>
      <c r="Q320" s="58">
        <f>IFERROR(VLOOKUP(B320,#REF!,2,FALSE),0)</f>
        <v>0</v>
      </c>
      <c r="R320" s="54">
        <f t="shared" si="160"/>
        <v>0</v>
      </c>
      <c r="S320" s="67" t="e">
        <f t="shared" si="166"/>
        <v>#REF!</v>
      </c>
      <c r="T320" s="65" t="e">
        <f t="shared" si="161"/>
        <v>#REF!</v>
      </c>
      <c r="U320" s="64" t="e">
        <f t="shared" si="162"/>
        <v>#REF!</v>
      </c>
      <c r="V320" s="21" t="e">
        <f>VLOOKUP(B320,Hoja1!$B$5:$H$749,21,FALSE)</f>
        <v>#REF!</v>
      </c>
      <c r="W320" s="63" t="e">
        <f t="shared" si="163"/>
        <v>#REF!</v>
      </c>
    </row>
    <row r="321" spans="1:23" x14ac:dyDescent="0.3">
      <c r="A321" s="4">
        <v>317</v>
      </c>
      <c r="B321" s="5" t="s">
        <v>680</v>
      </c>
      <c r="C321" s="5" t="s">
        <v>632</v>
      </c>
      <c r="D321" s="5" t="s">
        <v>675</v>
      </c>
      <c r="E321" s="5" t="s">
        <v>681</v>
      </c>
      <c r="F321" s="6" t="s">
        <v>60</v>
      </c>
      <c r="G321" s="15">
        <v>990795.37999999989</v>
      </c>
      <c r="H321" s="15">
        <v>662265.63000000012</v>
      </c>
      <c r="I321" s="23">
        <f t="shared" si="164"/>
        <v>-0.33160000000000001</v>
      </c>
      <c r="J321" s="22" t="s">
        <v>1544</v>
      </c>
      <c r="K321" s="30" t="str">
        <f t="shared" si="165"/>
        <v>-40%≤ X &lt; -30%D</v>
      </c>
      <c r="L321" s="24" t="e">
        <f>VLOOKUP(K321,#REF!,2,FALSE)</f>
        <v>#REF!</v>
      </c>
      <c r="M321" s="24" t="e">
        <f>VLOOKUP(K321,#REF!,3,FALSE)</f>
        <v>#REF!</v>
      </c>
      <c r="N321" s="34" t="e">
        <f t="shared" si="189"/>
        <v>#REF!</v>
      </c>
      <c r="O321" s="35" t="e">
        <f t="shared" si="190"/>
        <v>#REF!</v>
      </c>
      <c r="P321" s="57">
        <f>IFERROR(VLOOKUP(B321,#REF!,2,FALSE),0)</f>
        <v>0</v>
      </c>
      <c r="Q321" s="58">
        <f>IFERROR(VLOOKUP(B321,#REF!,2,FALSE),0)</f>
        <v>0</v>
      </c>
      <c r="R321" s="55">
        <f t="shared" si="160"/>
        <v>0</v>
      </c>
      <c r="S321" s="67" t="e">
        <f t="shared" si="166"/>
        <v>#REF!</v>
      </c>
      <c r="T321" s="65" t="e">
        <f t="shared" si="161"/>
        <v>#REF!</v>
      </c>
      <c r="U321" s="64" t="e">
        <f t="shared" si="162"/>
        <v>#REF!</v>
      </c>
      <c r="V321" s="21" t="e">
        <f>VLOOKUP(B321,Hoja1!$B$5:$H$749,21,FALSE)</f>
        <v>#REF!</v>
      </c>
      <c r="W321" s="63" t="e">
        <f t="shared" si="163"/>
        <v>#REF!</v>
      </c>
    </row>
    <row r="322" spans="1:23" x14ac:dyDescent="0.3">
      <c r="A322" s="4">
        <v>318</v>
      </c>
      <c r="B322" s="5" t="s">
        <v>682</v>
      </c>
      <c r="C322" s="5" t="s">
        <v>632</v>
      </c>
      <c r="D322" s="5" t="s">
        <v>675</v>
      </c>
      <c r="E322" s="5" t="s">
        <v>683</v>
      </c>
      <c r="F322" s="6" t="s">
        <v>60</v>
      </c>
      <c r="G322" s="15">
        <v>620793.09000000008</v>
      </c>
      <c r="H322" s="15">
        <v>451555.89</v>
      </c>
      <c r="I322" s="23">
        <f t="shared" si="164"/>
        <v>-0.27260000000000001</v>
      </c>
      <c r="J322" s="22" t="s">
        <v>1545</v>
      </c>
      <c r="K322" s="30" t="str">
        <f t="shared" si="165"/>
        <v>-30%≤ X &lt; -20%D</v>
      </c>
      <c r="L322" s="24" t="e">
        <f>VLOOKUP(K322,#REF!,2,FALSE)</f>
        <v>#REF!</v>
      </c>
      <c r="M322" s="24" t="e">
        <f>VLOOKUP(K322,#REF!,3,FALSE)</f>
        <v>#REF!</v>
      </c>
      <c r="N322" s="34" t="e">
        <f t="shared" si="189"/>
        <v>#REF!</v>
      </c>
      <c r="O322" s="35" t="e">
        <f t="shared" si="190"/>
        <v>#REF!</v>
      </c>
      <c r="P322" s="57">
        <f>IFERROR(VLOOKUP(B322,#REF!,2,FALSE),0)</f>
        <v>0</v>
      </c>
      <c r="Q322" s="58">
        <f>IFERROR(VLOOKUP(B322,#REF!,2,FALSE),0)</f>
        <v>0</v>
      </c>
      <c r="R322" s="55">
        <f t="shared" si="160"/>
        <v>0</v>
      </c>
      <c r="S322" s="67" t="e">
        <f t="shared" si="166"/>
        <v>#REF!</v>
      </c>
      <c r="T322" s="65" t="e">
        <f t="shared" si="161"/>
        <v>#REF!</v>
      </c>
      <c r="U322" s="64" t="e">
        <f t="shared" si="162"/>
        <v>#REF!</v>
      </c>
      <c r="V322" s="21" t="e">
        <f>VLOOKUP(B322,Hoja1!$B$5:$H$749,21,FALSE)</f>
        <v>#REF!</v>
      </c>
      <c r="W322" s="63" t="e">
        <f t="shared" si="163"/>
        <v>#REF!</v>
      </c>
    </row>
    <row r="323" spans="1:23" x14ac:dyDescent="0.3">
      <c r="A323" s="4">
        <v>319</v>
      </c>
      <c r="B323" s="5" t="s">
        <v>684</v>
      </c>
      <c r="C323" s="5" t="s">
        <v>685</v>
      </c>
      <c r="D323" s="5" t="s">
        <v>686</v>
      </c>
      <c r="E323" s="5" t="s">
        <v>686</v>
      </c>
      <c r="F323" s="6" t="s">
        <v>9</v>
      </c>
      <c r="G323" s="15">
        <v>17995862.489999998</v>
      </c>
      <c r="H323" s="15">
        <v>13902784.389999999</v>
      </c>
      <c r="I323" s="23">
        <f t="shared" si="164"/>
        <v>-0.22739999999999999</v>
      </c>
      <c r="J323" s="22" t="s">
        <v>1545</v>
      </c>
      <c r="K323" s="30" t="str">
        <f t="shared" si="165"/>
        <v>-30%≤ X &lt; -20%A</v>
      </c>
      <c r="L323" s="24" t="e">
        <f>VLOOKUP(K323,#REF!,2,FALSE)</f>
        <v>#REF!</v>
      </c>
      <c r="M323" s="24" t="e">
        <f>VLOOKUP(K323,#REF!,3,FALSE)</f>
        <v>#REF!</v>
      </c>
      <c r="N323" s="34" t="e">
        <f t="shared" si="189"/>
        <v>#REF!</v>
      </c>
      <c r="O323" s="35" t="e">
        <f t="shared" si="190"/>
        <v>#REF!</v>
      </c>
      <c r="P323" s="57">
        <f>IFERROR(VLOOKUP(B323,#REF!,2,FALSE),0)</f>
        <v>0</v>
      </c>
      <c r="Q323" s="58">
        <f>IFERROR(VLOOKUP(B323,#REF!,2,FALSE),0)</f>
        <v>0</v>
      </c>
      <c r="R323" s="54">
        <f t="shared" si="160"/>
        <v>0</v>
      </c>
      <c r="S323" s="67" t="e">
        <f t="shared" si="166"/>
        <v>#REF!</v>
      </c>
      <c r="T323" s="65" t="e">
        <f t="shared" si="161"/>
        <v>#REF!</v>
      </c>
      <c r="U323" s="64" t="e">
        <f t="shared" si="162"/>
        <v>#REF!</v>
      </c>
      <c r="V323" s="21" t="e">
        <f>VLOOKUP(B323,Hoja1!$B$5:$H$749,21,FALSE)</f>
        <v>#REF!</v>
      </c>
      <c r="W323" s="63" t="e">
        <f t="shared" si="163"/>
        <v>#REF!</v>
      </c>
    </row>
    <row r="324" spans="1:23" x14ac:dyDescent="0.3">
      <c r="A324" s="4">
        <v>320</v>
      </c>
      <c r="B324" s="5" t="s">
        <v>687</v>
      </c>
      <c r="C324" s="5" t="s">
        <v>685</v>
      </c>
      <c r="D324" s="5" t="s">
        <v>686</v>
      </c>
      <c r="E324" s="5" t="s">
        <v>688</v>
      </c>
      <c r="F324" s="6" t="s">
        <v>12</v>
      </c>
      <c r="G324" s="15">
        <v>0</v>
      </c>
      <c r="H324" s="15">
        <v>0</v>
      </c>
      <c r="I324" s="23">
        <f t="shared" si="164"/>
        <v>0</v>
      </c>
      <c r="J324" s="22" t="s">
        <v>1548</v>
      </c>
      <c r="K324" s="31" t="s">
        <v>1559</v>
      </c>
      <c r="L324" s="22" t="str">
        <f>IFERROR(VLOOKUP(B324,#REF!,5,FALSE)," ")</f>
        <v xml:space="preserve"> </v>
      </c>
      <c r="M324" s="22" t="str">
        <f>IFERROR(VLOOKUP(B324,#REF!,6,FALSE)," ")</f>
        <v xml:space="preserve"> </v>
      </c>
      <c r="N324" s="34" t="str">
        <f>+L324</f>
        <v xml:space="preserve"> </v>
      </c>
      <c r="O324" s="35" t="str">
        <f>+M324</f>
        <v xml:space="preserve"> </v>
      </c>
      <c r="P324" s="59">
        <f>IFERROR(VLOOKUP(B324,#REF!,2,FALSE),0)</f>
        <v>0</v>
      </c>
      <c r="Q324" s="60">
        <f>IFERROR(VLOOKUP(B324,#REF!,2,FALSE),0)</f>
        <v>0</v>
      </c>
      <c r="R324" s="53">
        <f t="shared" si="160"/>
        <v>0</v>
      </c>
      <c r="S324" s="67">
        <f t="shared" si="166"/>
        <v>0</v>
      </c>
      <c r="T324" s="65">
        <f t="shared" si="161"/>
        <v>0</v>
      </c>
      <c r="U324" s="64">
        <f t="shared" si="162"/>
        <v>0</v>
      </c>
      <c r="V324" s="21" t="e">
        <f>VLOOKUP(B324,Hoja1!$B$5:$H$749,21,FALSE)</f>
        <v>#REF!</v>
      </c>
      <c r="W324" s="63" t="e">
        <f t="shared" si="163"/>
        <v>#REF!</v>
      </c>
    </row>
    <row r="325" spans="1:23" x14ac:dyDescent="0.3">
      <c r="A325" s="7">
        <v>321</v>
      </c>
      <c r="B325" s="8" t="s">
        <v>689</v>
      </c>
      <c r="C325" s="8" t="s">
        <v>685</v>
      </c>
      <c r="D325" s="8" t="s">
        <v>686</v>
      </c>
      <c r="E325" s="8" t="s">
        <v>690</v>
      </c>
      <c r="F325" s="9" t="s">
        <v>60</v>
      </c>
      <c r="G325" s="15">
        <v>4833522.42</v>
      </c>
      <c r="H325" s="15">
        <v>3612333.5900000003</v>
      </c>
      <c r="I325" s="23">
        <f t="shared" si="164"/>
        <v>-0.25259999999999999</v>
      </c>
      <c r="J325" s="22" t="s">
        <v>1545</v>
      </c>
      <c r="K325" s="30" t="str">
        <f t="shared" ref="K325:K387" si="191">J325&amp;F325</f>
        <v>-30%≤ X &lt; -20%D</v>
      </c>
      <c r="L325" s="24" t="e">
        <f>VLOOKUP(K325,#REF!,2,FALSE)</f>
        <v>#REF!</v>
      </c>
      <c r="M325" s="24" t="e">
        <f>VLOOKUP(K325,#REF!,3,FALSE)</f>
        <v>#REF!</v>
      </c>
      <c r="N325" s="34" t="e">
        <f t="shared" ref="N325:N326" si="192">ROUND(H325*(1+L325),2)</f>
        <v>#REF!</v>
      </c>
      <c r="O325" s="35" t="e">
        <f t="shared" ref="O325:O326" si="193">ROUND(H325*(1+M325),2)</f>
        <v>#REF!</v>
      </c>
      <c r="P325" s="57">
        <f>IFERROR(VLOOKUP(B325,#REF!,2,FALSE),0)</f>
        <v>0</v>
      </c>
      <c r="Q325" s="58">
        <f>IFERROR(VLOOKUP(B325,#REF!,2,FALSE),0)</f>
        <v>0</v>
      </c>
      <c r="R325" s="54">
        <f t="shared" ref="R325:R388" si="194">+P325+Q325</f>
        <v>0</v>
      </c>
      <c r="S325" s="67" t="e">
        <f t="shared" si="166"/>
        <v>#REF!</v>
      </c>
      <c r="T325" s="65" t="e">
        <f t="shared" ref="T325:T388" si="195">IF(AND(R325&lt;O325,R325&gt;N325),ROUND(((R325-N325)/(O325-N325))*10,0),0)</f>
        <v>#REF!</v>
      </c>
      <c r="U325" s="64" t="e">
        <f t="shared" ref="U325:U388" si="196">+S325+T325</f>
        <v>#REF!</v>
      </c>
      <c r="V325" s="21" t="e">
        <f>VLOOKUP(B325,Hoja1!$B$5:$H$749,21,FALSE)</f>
        <v>#REF!</v>
      </c>
      <c r="W325" s="63" t="e">
        <f t="shared" ref="W325:W388" si="197">+V325-S325</f>
        <v>#REF!</v>
      </c>
    </row>
    <row r="326" spans="1:23" x14ac:dyDescent="0.3">
      <c r="A326" s="4">
        <v>322</v>
      </c>
      <c r="B326" s="5" t="s">
        <v>691</v>
      </c>
      <c r="C326" s="5" t="s">
        <v>685</v>
      </c>
      <c r="D326" s="5" t="s">
        <v>686</v>
      </c>
      <c r="E326" s="5" t="s">
        <v>692</v>
      </c>
      <c r="F326" s="6" t="s">
        <v>60</v>
      </c>
      <c r="G326" s="15">
        <v>12538110.099999998</v>
      </c>
      <c r="H326" s="15">
        <v>10645084.739999998</v>
      </c>
      <c r="I326" s="23">
        <f t="shared" ref="I326:I389" si="198">ROUND(IFERROR(H326/G326-1,0),4)</f>
        <v>-0.151</v>
      </c>
      <c r="J326" s="22" t="s">
        <v>1546</v>
      </c>
      <c r="K326" s="30" t="str">
        <f t="shared" si="191"/>
        <v>-20%≤ X &lt; -10%D</v>
      </c>
      <c r="L326" s="24" t="e">
        <f>VLOOKUP(K326,#REF!,2,FALSE)</f>
        <v>#REF!</v>
      </c>
      <c r="M326" s="24" t="e">
        <f>VLOOKUP(K326,#REF!,3,FALSE)</f>
        <v>#REF!</v>
      </c>
      <c r="N326" s="34" t="e">
        <f t="shared" si="192"/>
        <v>#REF!</v>
      </c>
      <c r="O326" s="35" t="e">
        <f t="shared" si="193"/>
        <v>#REF!</v>
      </c>
      <c r="P326" s="57">
        <f>IFERROR(VLOOKUP(B326,#REF!,2,FALSE),0)</f>
        <v>0</v>
      </c>
      <c r="Q326" s="58">
        <f>IFERROR(VLOOKUP(B326,#REF!,2,FALSE),0)</f>
        <v>0</v>
      </c>
      <c r="R326" s="54">
        <f t="shared" si="194"/>
        <v>0</v>
      </c>
      <c r="S326" s="67" t="e">
        <f t="shared" ref="S326:S389" si="199">IF(R326&gt;O326,80,IF(R326&gt;N326,70,0))</f>
        <v>#REF!</v>
      </c>
      <c r="T326" s="65" t="e">
        <f t="shared" si="195"/>
        <v>#REF!</v>
      </c>
      <c r="U326" s="64" t="e">
        <f t="shared" si="196"/>
        <v>#REF!</v>
      </c>
      <c r="V326" s="21" t="e">
        <f>VLOOKUP(B326,Hoja1!$B$5:$H$749,21,FALSE)</f>
        <v>#REF!</v>
      </c>
      <c r="W326" s="63" t="e">
        <f t="shared" si="197"/>
        <v>#REF!</v>
      </c>
    </row>
    <row r="327" spans="1:23" x14ac:dyDescent="0.3">
      <c r="A327" s="4">
        <v>323</v>
      </c>
      <c r="B327" s="5" t="s">
        <v>693</v>
      </c>
      <c r="C327" s="5" t="s">
        <v>685</v>
      </c>
      <c r="D327" s="5" t="s">
        <v>686</v>
      </c>
      <c r="E327" s="5" t="s">
        <v>694</v>
      </c>
      <c r="F327" s="6" t="s">
        <v>12</v>
      </c>
      <c r="G327" s="15">
        <v>25299.200000000001</v>
      </c>
      <c r="H327" s="15">
        <v>20286.5</v>
      </c>
      <c r="I327" s="23">
        <f t="shared" si="198"/>
        <v>-0.1981</v>
      </c>
      <c r="J327" s="22" t="s">
        <v>1547</v>
      </c>
      <c r="K327" s="31" t="str">
        <f>IF(AND(H327&gt;0,(0.5*G327)&gt;H327),"Subgrupo 1.1",IF(AND((0.5*G327)&lt;H327,G327&gt;H327),"Subgrupo 1.2","Grupo 2 "))</f>
        <v>Subgrupo 1.2</v>
      </c>
      <c r="L327" s="28" t="s">
        <v>1556</v>
      </c>
      <c r="M327" s="28" t="s">
        <v>1557</v>
      </c>
      <c r="N327" s="36">
        <f>ROUND(IF(G327&lt;1.08*H327,G327,1.08*H327),2)</f>
        <v>21909.42</v>
      </c>
      <c r="O327" s="37">
        <f>ROUND(IF(1.05*G327&lt;1.13*H327,1.05*G327,1.13*H327),2)</f>
        <v>22923.75</v>
      </c>
      <c r="P327" s="59">
        <f>IFERROR(VLOOKUP(B327,#REF!,2,FALSE),0)</f>
        <v>0</v>
      </c>
      <c r="Q327" s="60">
        <f>IFERROR(VLOOKUP(B327,#REF!,2,FALSE),0)</f>
        <v>0</v>
      </c>
      <c r="R327" s="53">
        <f t="shared" si="194"/>
        <v>0</v>
      </c>
      <c r="S327" s="67">
        <f t="shared" si="199"/>
        <v>0</v>
      </c>
      <c r="T327" s="65">
        <f t="shared" si="195"/>
        <v>0</v>
      </c>
      <c r="U327" s="64">
        <f t="shared" si="196"/>
        <v>0</v>
      </c>
      <c r="V327" s="21" t="e">
        <f>VLOOKUP(B327,Hoja1!$B$5:$H$749,21,FALSE)</f>
        <v>#REF!</v>
      </c>
      <c r="W327" s="63" t="e">
        <f t="shared" si="197"/>
        <v>#REF!</v>
      </c>
    </row>
    <row r="328" spans="1:23" x14ac:dyDescent="0.3">
      <c r="A328" s="4">
        <v>324</v>
      </c>
      <c r="B328" s="5" t="s">
        <v>695</v>
      </c>
      <c r="C328" s="5" t="s">
        <v>685</v>
      </c>
      <c r="D328" s="5" t="s">
        <v>686</v>
      </c>
      <c r="E328" s="5" t="s">
        <v>696</v>
      </c>
      <c r="F328" s="6" t="s">
        <v>60</v>
      </c>
      <c r="G328" s="15">
        <v>89815.250000000015</v>
      </c>
      <c r="H328" s="15">
        <v>81998.040000000008</v>
      </c>
      <c r="I328" s="23">
        <f t="shared" si="198"/>
        <v>-8.6999999999999994E-2</v>
      </c>
      <c r="J328" s="22" t="s">
        <v>1547</v>
      </c>
      <c r="K328" s="30" t="str">
        <f t="shared" si="191"/>
        <v>-10%≤ X &lt; 0%D</v>
      </c>
      <c r="L328" s="24" t="e">
        <f>VLOOKUP(K328,#REF!,2,FALSE)</f>
        <v>#REF!</v>
      </c>
      <c r="M328" s="24" t="e">
        <f>VLOOKUP(K328,#REF!,3,FALSE)</f>
        <v>#REF!</v>
      </c>
      <c r="N328" s="34" t="e">
        <f t="shared" ref="N328:N329" si="200">ROUND(H328*(1+L328),2)</f>
        <v>#REF!</v>
      </c>
      <c r="O328" s="35" t="e">
        <f t="shared" ref="O328:O329" si="201">ROUND(H328*(1+M328),2)</f>
        <v>#REF!</v>
      </c>
      <c r="P328" s="57">
        <f>IFERROR(VLOOKUP(B328,#REF!,2,FALSE),0)</f>
        <v>0</v>
      </c>
      <c r="Q328" s="58">
        <f>IFERROR(VLOOKUP(B328,#REF!,2,FALSE),0)</f>
        <v>0</v>
      </c>
      <c r="R328" s="54">
        <f t="shared" si="194"/>
        <v>0</v>
      </c>
      <c r="S328" s="67" t="e">
        <f t="shared" si="199"/>
        <v>#REF!</v>
      </c>
      <c r="T328" s="65" t="e">
        <f t="shared" si="195"/>
        <v>#REF!</v>
      </c>
      <c r="U328" s="64" t="e">
        <f t="shared" si="196"/>
        <v>#REF!</v>
      </c>
      <c r="V328" s="21" t="e">
        <f>VLOOKUP(B328,Hoja1!$B$5:$H$749,21,FALSE)</f>
        <v>#REF!</v>
      </c>
      <c r="W328" s="63" t="e">
        <f t="shared" si="197"/>
        <v>#REF!</v>
      </c>
    </row>
    <row r="329" spans="1:23" x14ac:dyDescent="0.3">
      <c r="A329" s="4">
        <v>325</v>
      </c>
      <c r="B329" s="5" t="s">
        <v>697</v>
      </c>
      <c r="C329" s="5" t="s">
        <v>685</v>
      </c>
      <c r="D329" s="5" t="s">
        <v>686</v>
      </c>
      <c r="E329" s="5" t="s">
        <v>698</v>
      </c>
      <c r="F329" s="6" t="s">
        <v>60</v>
      </c>
      <c r="G329" s="15">
        <v>350809.19999999995</v>
      </c>
      <c r="H329" s="15">
        <v>263815.2</v>
      </c>
      <c r="I329" s="23">
        <f t="shared" si="198"/>
        <v>-0.248</v>
      </c>
      <c r="J329" s="22" t="s">
        <v>1545</v>
      </c>
      <c r="K329" s="30" t="str">
        <f t="shared" si="191"/>
        <v>-30%≤ X &lt; -20%D</v>
      </c>
      <c r="L329" s="24" t="e">
        <f>VLOOKUP(K329,#REF!,2,FALSE)</f>
        <v>#REF!</v>
      </c>
      <c r="M329" s="24" t="e">
        <f>VLOOKUP(K329,#REF!,3,FALSE)</f>
        <v>#REF!</v>
      </c>
      <c r="N329" s="34" t="e">
        <f t="shared" si="200"/>
        <v>#REF!</v>
      </c>
      <c r="O329" s="35" t="e">
        <f t="shared" si="201"/>
        <v>#REF!</v>
      </c>
      <c r="P329" s="57">
        <f>IFERROR(VLOOKUP(B329,#REF!,2,FALSE),0)</f>
        <v>0</v>
      </c>
      <c r="Q329" s="58">
        <f>IFERROR(VLOOKUP(B329,#REF!,2,FALSE),0)</f>
        <v>0</v>
      </c>
      <c r="R329" s="54">
        <f t="shared" si="194"/>
        <v>0</v>
      </c>
      <c r="S329" s="67" t="e">
        <f t="shared" si="199"/>
        <v>#REF!</v>
      </c>
      <c r="T329" s="65" t="e">
        <f t="shared" si="195"/>
        <v>#REF!</v>
      </c>
      <c r="U329" s="64" t="e">
        <f t="shared" si="196"/>
        <v>#REF!</v>
      </c>
      <c r="V329" s="21" t="e">
        <f>VLOOKUP(B329,Hoja1!$B$5:$H$749,21,FALSE)</f>
        <v>#REF!</v>
      </c>
      <c r="W329" s="63" t="e">
        <f t="shared" si="197"/>
        <v>#REF!</v>
      </c>
    </row>
    <row r="330" spans="1:23" x14ac:dyDescent="0.3">
      <c r="A330" s="4">
        <v>326</v>
      </c>
      <c r="B330" s="5" t="s">
        <v>699</v>
      </c>
      <c r="C330" s="5" t="s">
        <v>685</v>
      </c>
      <c r="D330" s="5" t="s">
        <v>686</v>
      </c>
      <c r="E330" s="5" t="s">
        <v>700</v>
      </c>
      <c r="F330" s="6" t="s">
        <v>12</v>
      </c>
      <c r="G330" s="15">
        <v>0</v>
      </c>
      <c r="H330" s="15">
        <v>0</v>
      </c>
      <c r="I330" s="23">
        <f t="shared" si="198"/>
        <v>0</v>
      </c>
      <c r="J330" s="22" t="s">
        <v>1548</v>
      </c>
      <c r="K330" s="31" t="s">
        <v>1559</v>
      </c>
      <c r="L330" s="22" t="str">
        <f>IFERROR(VLOOKUP(B330,#REF!,5,FALSE)," ")</f>
        <v xml:space="preserve"> </v>
      </c>
      <c r="M330" s="22" t="str">
        <f>IFERROR(VLOOKUP(B330,#REF!,6,FALSE)," ")</f>
        <v xml:space="preserve"> </v>
      </c>
      <c r="N330" s="34" t="str">
        <f>+L330</f>
        <v xml:space="preserve"> </v>
      </c>
      <c r="O330" s="35" t="str">
        <f>+M330</f>
        <v xml:space="preserve"> </v>
      </c>
      <c r="P330" s="59">
        <f>IFERROR(VLOOKUP(B330,#REF!,2,FALSE),0)</f>
        <v>0</v>
      </c>
      <c r="Q330" s="60">
        <f>IFERROR(VLOOKUP(B330,#REF!,2,FALSE),0)</f>
        <v>0</v>
      </c>
      <c r="R330" s="53">
        <f t="shared" si="194"/>
        <v>0</v>
      </c>
      <c r="S330" s="67">
        <f t="shared" si="199"/>
        <v>0</v>
      </c>
      <c r="T330" s="65">
        <f t="shared" si="195"/>
        <v>0</v>
      </c>
      <c r="U330" s="64">
        <f t="shared" si="196"/>
        <v>0</v>
      </c>
      <c r="V330" s="21" t="e">
        <f>VLOOKUP(B330,Hoja1!$B$5:$H$749,21,FALSE)</f>
        <v>#REF!</v>
      </c>
      <c r="W330" s="63" t="e">
        <f t="shared" si="197"/>
        <v>#REF!</v>
      </c>
    </row>
    <row r="331" spans="1:23" x14ac:dyDescent="0.3">
      <c r="A331" s="4">
        <v>327</v>
      </c>
      <c r="B331" s="5" t="s">
        <v>701</v>
      </c>
      <c r="C331" s="5" t="s">
        <v>685</v>
      </c>
      <c r="D331" s="5" t="s">
        <v>686</v>
      </c>
      <c r="E331" s="5" t="s">
        <v>702</v>
      </c>
      <c r="F331" s="6" t="s">
        <v>60</v>
      </c>
      <c r="G331" s="15">
        <v>245705.74</v>
      </c>
      <c r="H331" s="15">
        <v>129665</v>
      </c>
      <c r="I331" s="23">
        <f t="shared" si="198"/>
        <v>-0.4723</v>
      </c>
      <c r="J331" s="22" t="s">
        <v>1543</v>
      </c>
      <c r="K331" s="30" t="str">
        <f t="shared" si="191"/>
        <v>X &lt; -40%D</v>
      </c>
      <c r="L331" s="24" t="e">
        <f>VLOOKUP(K331,#REF!,2,FALSE)</f>
        <v>#REF!</v>
      </c>
      <c r="M331" s="24" t="e">
        <f>VLOOKUP(K331,#REF!,3,FALSE)</f>
        <v>#REF!</v>
      </c>
      <c r="N331" s="34" t="e">
        <f>ROUND(H331*(1+L331),2)</f>
        <v>#REF!</v>
      </c>
      <c r="O331" s="35" t="e">
        <f>ROUND(H331*(1+M331),2)</f>
        <v>#REF!</v>
      </c>
      <c r="P331" s="57">
        <f>IFERROR(VLOOKUP(B331,#REF!,2,FALSE),0)</f>
        <v>0</v>
      </c>
      <c r="Q331" s="58">
        <f>IFERROR(VLOOKUP(B331,#REF!,2,FALSE),0)</f>
        <v>0</v>
      </c>
      <c r="R331" s="54">
        <f t="shared" si="194"/>
        <v>0</v>
      </c>
      <c r="S331" s="67" t="e">
        <f t="shared" si="199"/>
        <v>#REF!</v>
      </c>
      <c r="T331" s="65" t="e">
        <f t="shared" si="195"/>
        <v>#REF!</v>
      </c>
      <c r="U331" s="64" t="e">
        <f t="shared" si="196"/>
        <v>#REF!</v>
      </c>
      <c r="V331" s="21" t="e">
        <f>VLOOKUP(B331,Hoja1!$B$5:$H$749,21,FALSE)</f>
        <v>#REF!</v>
      </c>
      <c r="W331" s="63" t="e">
        <f t="shared" si="197"/>
        <v>#REF!</v>
      </c>
    </row>
    <row r="332" spans="1:23" x14ac:dyDescent="0.3">
      <c r="A332" s="4">
        <v>328</v>
      </c>
      <c r="B332" s="5" t="s">
        <v>703</v>
      </c>
      <c r="C332" s="5" t="s">
        <v>685</v>
      </c>
      <c r="D332" s="5" t="s">
        <v>686</v>
      </c>
      <c r="E332" s="5" t="s">
        <v>704</v>
      </c>
      <c r="F332" s="6" t="s">
        <v>12</v>
      </c>
      <c r="G332" s="15">
        <v>59465.840000000004</v>
      </c>
      <c r="H332" s="15">
        <v>71445.88</v>
      </c>
      <c r="I332" s="23">
        <f t="shared" si="198"/>
        <v>0.20150000000000001</v>
      </c>
      <c r="J332" s="22" t="s">
        <v>1550</v>
      </c>
      <c r="K332" s="31" t="str">
        <f>IF(AND(H332&gt;0,(0.5*G332)&gt;H332),"Subgrupo 1.1",IF(AND((0.5*G332)&lt;H332,G332&gt;H332),"Subgrupo 1.2","Grupo 2 "))</f>
        <v xml:space="preserve">Grupo 2 </v>
      </c>
      <c r="L332" s="24">
        <f>IF(H332&gt;=G332,10.8%," ")</f>
        <v>0.10800000000000001</v>
      </c>
      <c r="M332" s="24">
        <f>IF(H332&gt;=G332,16%," ")</f>
        <v>0.16</v>
      </c>
      <c r="N332" s="34">
        <f>ROUND(H332*(1+L332),2)</f>
        <v>79162.039999999994</v>
      </c>
      <c r="O332" s="35">
        <f>ROUND(H332*(1+M332),2)</f>
        <v>82877.22</v>
      </c>
      <c r="P332" s="59">
        <f>IFERROR(VLOOKUP(B332,#REF!,2,FALSE),0)</f>
        <v>0</v>
      </c>
      <c r="Q332" s="60">
        <f>IFERROR(VLOOKUP(B332,#REF!,2,FALSE),0)</f>
        <v>0</v>
      </c>
      <c r="R332" s="53">
        <f t="shared" si="194"/>
        <v>0</v>
      </c>
      <c r="S332" s="67">
        <f t="shared" si="199"/>
        <v>0</v>
      </c>
      <c r="T332" s="65">
        <f t="shared" si="195"/>
        <v>0</v>
      </c>
      <c r="U332" s="64">
        <f t="shared" si="196"/>
        <v>0</v>
      </c>
      <c r="V332" s="21" t="e">
        <f>VLOOKUP(B332,Hoja1!$B$5:$H$749,21,FALSE)</f>
        <v>#REF!</v>
      </c>
      <c r="W332" s="63" t="e">
        <f t="shared" si="197"/>
        <v>#REF!</v>
      </c>
    </row>
    <row r="333" spans="1:23" x14ac:dyDescent="0.3">
      <c r="A333" s="4">
        <v>329</v>
      </c>
      <c r="B333" s="5" t="s">
        <v>705</v>
      </c>
      <c r="C333" s="5" t="s">
        <v>685</v>
      </c>
      <c r="D333" s="5" t="s">
        <v>686</v>
      </c>
      <c r="E333" s="5" t="s">
        <v>706</v>
      </c>
      <c r="F333" s="6" t="s">
        <v>60</v>
      </c>
      <c r="G333" s="15">
        <v>1088447.1300000001</v>
      </c>
      <c r="H333" s="15">
        <v>587759.9</v>
      </c>
      <c r="I333" s="23">
        <f t="shared" si="198"/>
        <v>-0.46</v>
      </c>
      <c r="J333" s="22" t="s">
        <v>1543</v>
      </c>
      <c r="K333" s="30" t="str">
        <f t="shared" si="191"/>
        <v>X &lt; -40%D</v>
      </c>
      <c r="L333" s="24" t="e">
        <f>VLOOKUP(K333,#REF!,2,FALSE)</f>
        <v>#REF!</v>
      </c>
      <c r="M333" s="24" t="e">
        <f>VLOOKUP(K333,#REF!,3,FALSE)</f>
        <v>#REF!</v>
      </c>
      <c r="N333" s="34" t="e">
        <f>ROUND(H333*(1+L333),2)</f>
        <v>#REF!</v>
      </c>
      <c r="O333" s="35" t="e">
        <f>ROUND(H333*(1+M333),2)</f>
        <v>#REF!</v>
      </c>
      <c r="P333" s="57">
        <f>IFERROR(VLOOKUP(B333,#REF!,2,FALSE),0)</f>
        <v>0</v>
      </c>
      <c r="Q333" s="58">
        <f>IFERROR(VLOOKUP(B333,#REF!,2,FALSE),0)</f>
        <v>0</v>
      </c>
      <c r="R333" s="54">
        <f t="shared" si="194"/>
        <v>0</v>
      </c>
      <c r="S333" s="67" t="e">
        <f t="shared" si="199"/>
        <v>#REF!</v>
      </c>
      <c r="T333" s="65" t="e">
        <f t="shared" si="195"/>
        <v>#REF!</v>
      </c>
      <c r="U333" s="64" t="e">
        <f t="shared" si="196"/>
        <v>#REF!</v>
      </c>
      <c r="V333" s="21" t="e">
        <f>VLOOKUP(B333,Hoja1!$B$5:$H$749,21,FALSE)</f>
        <v>#REF!</v>
      </c>
      <c r="W333" s="63" t="e">
        <f t="shared" si="197"/>
        <v>#REF!</v>
      </c>
    </row>
    <row r="334" spans="1:23" x14ac:dyDescent="0.3">
      <c r="A334" s="4">
        <v>330</v>
      </c>
      <c r="B334" s="5" t="s">
        <v>707</v>
      </c>
      <c r="C334" s="5" t="s">
        <v>685</v>
      </c>
      <c r="D334" s="5" t="s">
        <v>686</v>
      </c>
      <c r="E334" s="5" t="s">
        <v>708</v>
      </c>
      <c r="F334" s="6" t="s">
        <v>12</v>
      </c>
      <c r="G334" s="15">
        <v>11345.399999999998</v>
      </c>
      <c r="H334" s="15">
        <v>20398.5</v>
      </c>
      <c r="I334" s="23">
        <f t="shared" si="198"/>
        <v>0.79800000000000004</v>
      </c>
      <c r="J334" s="22" t="s">
        <v>1550</v>
      </c>
      <c r="K334" s="31" t="str">
        <f>IF(AND(H334&gt;0,(0.5*G334)&gt;H334),"Subgrupo 1.1",IF(AND((0.5*G334)&lt;H334,G334&gt;H334),"Subgrupo 1.2","Grupo 2 "))</f>
        <v xml:space="preserve">Grupo 2 </v>
      </c>
      <c r="L334" s="24">
        <f>IF(H334&gt;=G334,10.8%," ")</f>
        <v>0.10800000000000001</v>
      </c>
      <c r="M334" s="24">
        <f>IF(H334&gt;=G334,16%," ")</f>
        <v>0.16</v>
      </c>
      <c r="N334" s="34">
        <f>ROUND(H334*(1+L334),2)</f>
        <v>22601.54</v>
      </c>
      <c r="O334" s="35">
        <f>ROUND(H334*(1+M334),2)</f>
        <v>23662.26</v>
      </c>
      <c r="P334" s="59">
        <f>IFERROR(VLOOKUP(B334,#REF!,2,FALSE),0)</f>
        <v>0</v>
      </c>
      <c r="Q334" s="60">
        <f>IFERROR(VLOOKUP(B334,#REF!,2,FALSE),0)</f>
        <v>0</v>
      </c>
      <c r="R334" s="53">
        <f t="shared" si="194"/>
        <v>0</v>
      </c>
      <c r="S334" s="67">
        <f t="shared" si="199"/>
        <v>0</v>
      </c>
      <c r="T334" s="65">
        <f t="shared" si="195"/>
        <v>0</v>
      </c>
      <c r="U334" s="64">
        <f t="shared" si="196"/>
        <v>0</v>
      </c>
      <c r="V334" s="21" t="e">
        <f>VLOOKUP(B334,Hoja1!$B$5:$H$749,21,FALSE)</f>
        <v>#REF!</v>
      </c>
      <c r="W334" s="63" t="e">
        <f t="shared" si="197"/>
        <v>#REF!</v>
      </c>
    </row>
    <row r="335" spans="1:23" x14ac:dyDescent="0.3">
      <c r="A335" s="4">
        <v>331</v>
      </c>
      <c r="B335" s="5" t="s">
        <v>709</v>
      </c>
      <c r="C335" s="5" t="s">
        <v>685</v>
      </c>
      <c r="D335" s="5" t="s">
        <v>686</v>
      </c>
      <c r="E335" s="5" t="s">
        <v>710</v>
      </c>
      <c r="F335" s="6" t="s">
        <v>60</v>
      </c>
      <c r="G335" s="15">
        <v>489029.21</v>
      </c>
      <c r="H335" s="15">
        <v>375971.43999999994</v>
      </c>
      <c r="I335" s="23">
        <f t="shared" si="198"/>
        <v>-0.23119999999999999</v>
      </c>
      <c r="J335" s="22" t="s">
        <v>1545</v>
      </c>
      <c r="K335" s="30" t="str">
        <f t="shared" si="191"/>
        <v>-30%≤ X &lt; -20%D</v>
      </c>
      <c r="L335" s="24" t="e">
        <f>VLOOKUP(K335,#REF!,2,FALSE)</f>
        <v>#REF!</v>
      </c>
      <c r="M335" s="24" t="e">
        <f>VLOOKUP(K335,#REF!,3,FALSE)</f>
        <v>#REF!</v>
      </c>
      <c r="N335" s="34" t="e">
        <f>ROUND(H335*(1+L335),2)</f>
        <v>#REF!</v>
      </c>
      <c r="O335" s="35" t="e">
        <f>ROUND(H335*(1+M335),2)</f>
        <v>#REF!</v>
      </c>
      <c r="P335" s="57">
        <f>IFERROR(VLOOKUP(B335,#REF!,2,FALSE),0)</f>
        <v>0</v>
      </c>
      <c r="Q335" s="58">
        <f>IFERROR(VLOOKUP(B335,#REF!,2,FALSE),0)</f>
        <v>0</v>
      </c>
      <c r="R335" s="54">
        <f t="shared" si="194"/>
        <v>0</v>
      </c>
      <c r="S335" s="67" t="e">
        <f t="shared" si="199"/>
        <v>#REF!</v>
      </c>
      <c r="T335" s="65" t="e">
        <f t="shared" si="195"/>
        <v>#REF!</v>
      </c>
      <c r="U335" s="64" t="e">
        <f t="shared" si="196"/>
        <v>#REF!</v>
      </c>
      <c r="V335" s="21" t="e">
        <f>VLOOKUP(B335,Hoja1!$B$5:$H$749,21,FALSE)</f>
        <v>#REF!</v>
      </c>
      <c r="W335" s="63" t="e">
        <f t="shared" si="197"/>
        <v>#REF!</v>
      </c>
    </row>
    <row r="336" spans="1:23" x14ac:dyDescent="0.3">
      <c r="A336" s="4">
        <v>332</v>
      </c>
      <c r="B336" s="5" t="s">
        <v>711</v>
      </c>
      <c r="C336" s="5" t="s">
        <v>685</v>
      </c>
      <c r="D336" s="5" t="s">
        <v>686</v>
      </c>
      <c r="E336" s="5" t="s">
        <v>712</v>
      </c>
      <c r="F336" s="6" t="s">
        <v>12</v>
      </c>
      <c r="G336" s="15">
        <v>565756.47</v>
      </c>
      <c r="H336" s="15">
        <v>325482.94</v>
      </c>
      <c r="I336" s="23">
        <f t="shared" si="198"/>
        <v>-0.42470000000000002</v>
      </c>
      <c r="J336" s="22" t="s">
        <v>1543</v>
      </c>
      <c r="K336" s="31" t="str">
        <f t="shared" ref="K336:K337" si="202">IF(AND(H336&gt;0,(0.5*G336)&gt;H336),"Subgrupo 1.1",IF(AND((0.5*G336)&lt;H336,G336&gt;H336),"Subgrupo 1.2","Grupo 2 "))</f>
        <v>Subgrupo 1.2</v>
      </c>
      <c r="L336" s="28" t="s">
        <v>1556</v>
      </c>
      <c r="M336" s="28" t="s">
        <v>1557</v>
      </c>
      <c r="N336" s="36">
        <f t="shared" ref="N336:N337" si="203">ROUND(IF(G336&lt;1.08*H336,G336,1.08*H336),2)</f>
        <v>351521.58</v>
      </c>
      <c r="O336" s="37">
        <f t="shared" ref="O336:O337" si="204">ROUND(IF(1.05*G336&lt;1.13*H336,1.05*G336,1.13*H336),2)</f>
        <v>367795.72</v>
      </c>
      <c r="P336" s="59">
        <f>IFERROR(VLOOKUP(B336,#REF!,2,FALSE),0)</f>
        <v>0</v>
      </c>
      <c r="Q336" s="60">
        <f>IFERROR(VLOOKUP(B336,#REF!,2,FALSE),0)</f>
        <v>0</v>
      </c>
      <c r="R336" s="53">
        <f t="shared" si="194"/>
        <v>0</v>
      </c>
      <c r="S336" s="67">
        <f t="shared" si="199"/>
        <v>0</v>
      </c>
      <c r="T336" s="65">
        <f t="shared" si="195"/>
        <v>0</v>
      </c>
      <c r="U336" s="64">
        <f t="shared" si="196"/>
        <v>0</v>
      </c>
      <c r="V336" s="21" t="e">
        <f>VLOOKUP(B336,Hoja1!$B$5:$H$749,21,FALSE)</f>
        <v>#REF!</v>
      </c>
      <c r="W336" s="63" t="e">
        <f t="shared" si="197"/>
        <v>#REF!</v>
      </c>
    </row>
    <row r="337" spans="1:23" x14ac:dyDescent="0.3">
      <c r="A337" s="4">
        <v>333</v>
      </c>
      <c r="B337" s="5" t="s">
        <v>713</v>
      </c>
      <c r="C337" s="5" t="s">
        <v>685</v>
      </c>
      <c r="D337" s="5" t="s">
        <v>686</v>
      </c>
      <c r="E337" s="5" t="s">
        <v>714</v>
      </c>
      <c r="F337" s="6" t="s">
        <v>12</v>
      </c>
      <c r="G337" s="15">
        <v>97761.900000000009</v>
      </c>
      <c r="H337" s="15">
        <v>76263.94</v>
      </c>
      <c r="I337" s="23">
        <f t="shared" si="198"/>
        <v>-0.21990000000000001</v>
      </c>
      <c r="J337" s="22" t="s">
        <v>1545</v>
      </c>
      <c r="K337" s="31" t="str">
        <f t="shared" si="202"/>
        <v>Subgrupo 1.2</v>
      </c>
      <c r="L337" s="28" t="s">
        <v>1556</v>
      </c>
      <c r="M337" s="28" t="s">
        <v>1557</v>
      </c>
      <c r="N337" s="36">
        <f t="shared" si="203"/>
        <v>82365.06</v>
      </c>
      <c r="O337" s="37">
        <f t="shared" si="204"/>
        <v>86178.25</v>
      </c>
      <c r="P337" s="59">
        <f>IFERROR(VLOOKUP(B337,#REF!,2,FALSE),0)</f>
        <v>0</v>
      </c>
      <c r="Q337" s="60">
        <f>IFERROR(VLOOKUP(B337,#REF!,2,FALSE),0)</f>
        <v>0</v>
      </c>
      <c r="R337" s="53">
        <f t="shared" si="194"/>
        <v>0</v>
      </c>
      <c r="S337" s="67">
        <f t="shared" si="199"/>
        <v>0</v>
      </c>
      <c r="T337" s="65">
        <f t="shared" si="195"/>
        <v>0</v>
      </c>
      <c r="U337" s="64">
        <f t="shared" si="196"/>
        <v>0</v>
      </c>
      <c r="V337" s="21" t="e">
        <f>VLOOKUP(B337,Hoja1!$B$5:$H$749,21,FALSE)</f>
        <v>#REF!</v>
      </c>
      <c r="W337" s="63" t="e">
        <f t="shared" si="197"/>
        <v>#REF!</v>
      </c>
    </row>
    <row r="338" spans="1:23" x14ac:dyDescent="0.3">
      <c r="A338" s="4">
        <v>334</v>
      </c>
      <c r="B338" s="5" t="s">
        <v>715</v>
      </c>
      <c r="C338" s="5" t="s">
        <v>685</v>
      </c>
      <c r="D338" s="5" t="s">
        <v>686</v>
      </c>
      <c r="E338" s="5" t="s">
        <v>716</v>
      </c>
      <c r="F338" s="6" t="s">
        <v>60</v>
      </c>
      <c r="G338" s="15">
        <v>708641.17000000016</v>
      </c>
      <c r="H338" s="15">
        <v>592756.86</v>
      </c>
      <c r="I338" s="23">
        <f t="shared" si="198"/>
        <v>-0.16350000000000001</v>
      </c>
      <c r="J338" s="22" t="s">
        <v>1546</v>
      </c>
      <c r="K338" s="30" t="str">
        <f t="shared" si="191"/>
        <v>-20%≤ X &lt; -10%D</v>
      </c>
      <c r="L338" s="24" t="e">
        <f>VLOOKUP(K338,#REF!,2,FALSE)</f>
        <v>#REF!</v>
      </c>
      <c r="M338" s="24" t="e">
        <f>VLOOKUP(K338,#REF!,3,FALSE)</f>
        <v>#REF!</v>
      </c>
      <c r="N338" s="34" t="e">
        <f t="shared" ref="N338:N339" si="205">ROUND(H338*(1+L338),2)</f>
        <v>#REF!</v>
      </c>
      <c r="O338" s="35" t="e">
        <f t="shared" ref="O338:O339" si="206">ROUND(H338*(1+M338),2)</f>
        <v>#REF!</v>
      </c>
      <c r="P338" s="57">
        <f>IFERROR(VLOOKUP(B338,#REF!,2,FALSE),0)</f>
        <v>0</v>
      </c>
      <c r="Q338" s="58">
        <f>IFERROR(VLOOKUP(B338,#REF!,2,FALSE),0)</f>
        <v>0</v>
      </c>
      <c r="R338" s="54">
        <f t="shared" si="194"/>
        <v>0</v>
      </c>
      <c r="S338" s="67" t="e">
        <f t="shared" si="199"/>
        <v>#REF!</v>
      </c>
      <c r="T338" s="65" t="e">
        <f t="shared" si="195"/>
        <v>#REF!</v>
      </c>
      <c r="U338" s="64" t="e">
        <f t="shared" si="196"/>
        <v>#REF!</v>
      </c>
      <c r="V338" s="21" t="e">
        <f>VLOOKUP(B338,Hoja1!$B$5:$H$749,21,FALSE)</f>
        <v>#REF!</v>
      </c>
      <c r="W338" s="63" t="e">
        <f t="shared" si="197"/>
        <v>#REF!</v>
      </c>
    </row>
    <row r="339" spans="1:23" x14ac:dyDescent="0.3">
      <c r="A339" s="4">
        <v>335</v>
      </c>
      <c r="B339" s="5" t="s">
        <v>717</v>
      </c>
      <c r="C339" s="5" t="s">
        <v>685</v>
      </c>
      <c r="D339" s="5" t="s">
        <v>686</v>
      </c>
      <c r="E339" s="5" t="s">
        <v>718</v>
      </c>
      <c r="F339" s="6" t="s">
        <v>60</v>
      </c>
      <c r="G339" s="15">
        <v>310104.62</v>
      </c>
      <c r="H339" s="15">
        <v>204551.22</v>
      </c>
      <c r="I339" s="23">
        <f t="shared" si="198"/>
        <v>-0.34039999999999998</v>
      </c>
      <c r="J339" s="22" t="s">
        <v>1544</v>
      </c>
      <c r="K339" s="30" t="str">
        <f t="shared" si="191"/>
        <v>-40%≤ X &lt; -30%D</v>
      </c>
      <c r="L339" s="24" t="e">
        <f>VLOOKUP(K339,#REF!,2,FALSE)</f>
        <v>#REF!</v>
      </c>
      <c r="M339" s="24" t="e">
        <f>VLOOKUP(K339,#REF!,3,FALSE)</f>
        <v>#REF!</v>
      </c>
      <c r="N339" s="34" t="e">
        <f t="shared" si="205"/>
        <v>#REF!</v>
      </c>
      <c r="O339" s="35" t="e">
        <f t="shared" si="206"/>
        <v>#REF!</v>
      </c>
      <c r="P339" s="57">
        <f>IFERROR(VLOOKUP(B339,#REF!,2,FALSE),0)</f>
        <v>0</v>
      </c>
      <c r="Q339" s="58">
        <f>IFERROR(VLOOKUP(B339,#REF!,2,FALSE),0)</f>
        <v>0</v>
      </c>
      <c r="R339" s="54">
        <f t="shared" si="194"/>
        <v>0</v>
      </c>
      <c r="S339" s="67" t="e">
        <f t="shared" si="199"/>
        <v>#REF!</v>
      </c>
      <c r="T339" s="65" t="e">
        <f t="shared" si="195"/>
        <v>#REF!</v>
      </c>
      <c r="U339" s="64" t="e">
        <f t="shared" si="196"/>
        <v>#REF!</v>
      </c>
      <c r="V339" s="21" t="e">
        <f>VLOOKUP(B339,Hoja1!$B$5:$H$749,21,FALSE)</f>
        <v>#REF!</v>
      </c>
      <c r="W339" s="63" t="e">
        <f t="shared" si="197"/>
        <v>#REF!</v>
      </c>
    </row>
    <row r="340" spans="1:23" x14ac:dyDescent="0.3">
      <c r="A340" s="4">
        <v>336</v>
      </c>
      <c r="B340" s="5" t="s">
        <v>719</v>
      </c>
      <c r="C340" s="5" t="s">
        <v>685</v>
      </c>
      <c r="D340" s="5" t="s">
        <v>686</v>
      </c>
      <c r="E340" s="5" t="s">
        <v>720</v>
      </c>
      <c r="F340" s="6" t="s">
        <v>12</v>
      </c>
      <c r="G340" s="15">
        <v>34269.64</v>
      </c>
      <c r="H340" s="15">
        <v>26543.100000000006</v>
      </c>
      <c r="I340" s="23">
        <f t="shared" si="198"/>
        <v>-0.22550000000000001</v>
      </c>
      <c r="J340" s="22" t="s">
        <v>1545</v>
      </c>
      <c r="K340" s="31" t="str">
        <f>IF(AND(H340&gt;0,(0.5*G340)&gt;H340),"Subgrupo 1.1",IF(AND((0.5*G340)&lt;H340,G340&gt;H340),"Subgrupo 1.2","Grupo 2 "))</f>
        <v>Subgrupo 1.2</v>
      </c>
      <c r="L340" s="28" t="s">
        <v>1556</v>
      </c>
      <c r="M340" s="28" t="s">
        <v>1557</v>
      </c>
      <c r="N340" s="36">
        <f>ROUND(IF(G340&lt;1.08*H340,G340,1.08*H340),2)</f>
        <v>28666.55</v>
      </c>
      <c r="O340" s="37">
        <f>ROUND(IF(1.05*G340&lt;1.13*H340,1.05*G340,1.13*H340),2)</f>
        <v>29993.7</v>
      </c>
      <c r="P340" s="59">
        <f>IFERROR(VLOOKUP(B340,#REF!,2,FALSE),0)</f>
        <v>0</v>
      </c>
      <c r="Q340" s="60">
        <f>IFERROR(VLOOKUP(B340,#REF!,2,FALSE),0)</f>
        <v>0</v>
      </c>
      <c r="R340" s="53">
        <f t="shared" si="194"/>
        <v>0</v>
      </c>
      <c r="S340" s="67">
        <f t="shared" si="199"/>
        <v>0</v>
      </c>
      <c r="T340" s="65">
        <f t="shared" si="195"/>
        <v>0</v>
      </c>
      <c r="U340" s="64">
        <f t="shared" si="196"/>
        <v>0</v>
      </c>
      <c r="V340" s="21" t="e">
        <f>VLOOKUP(B340,Hoja1!$B$5:$H$749,21,FALSE)</f>
        <v>#REF!</v>
      </c>
      <c r="W340" s="63" t="e">
        <f t="shared" si="197"/>
        <v>#REF!</v>
      </c>
    </row>
    <row r="341" spans="1:23" x14ac:dyDescent="0.3">
      <c r="A341" s="4">
        <v>337</v>
      </c>
      <c r="B341" s="5" t="s">
        <v>721</v>
      </c>
      <c r="C341" s="5" t="s">
        <v>685</v>
      </c>
      <c r="D341" s="5" t="s">
        <v>722</v>
      </c>
      <c r="E341" s="5" t="s">
        <v>722</v>
      </c>
      <c r="F341" s="6" t="s">
        <v>30</v>
      </c>
      <c r="G341" s="15">
        <v>1054035.3400000001</v>
      </c>
      <c r="H341" s="15">
        <v>725072.98</v>
      </c>
      <c r="I341" s="23">
        <f t="shared" si="198"/>
        <v>-0.31209999999999999</v>
      </c>
      <c r="J341" s="22" t="s">
        <v>1544</v>
      </c>
      <c r="K341" s="30" t="str">
        <f t="shared" si="191"/>
        <v>-40%≤ X &lt; -30%B</v>
      </c>
      <c r="L341" s="24" t="e">
        <f>VLOOKUP(K341,#REF!,2,FALSE)</f>
        <v>#REF!</v>
      </c>
      <c r="M341" s="24" t="e">
        <f>VLOOKUP(K341,#REF!,3,FALSE)</f>
        <v>#REF!</v>
      </c>
      <c r="N341" s="34" t="e">
        <f>ROUND(H341*(1+L341),2)</f>
        <v>#REF!</v>
      </c>
      <c r="O341" s="35" t="e">
        <f>ROUND(H341*(1+M341),2)</f>
        <v>#REF!</v>
      </c>
      <c r="P341" s="57">
        <f>IFERROR(VLOOKUP(B341,#REF!,2,FALSE),0)</f>
        <v>0</v>
      </c>
      <c r="Q341" s="58">
        <f>IFERROR(VLOOKUP(B341,#REF!,2,FALSE),0)</f>
        <v>0</v>
      </c>
      <c r="R341" s="54">
        <f t="shared" si="194"/>
        <v>0</v>
      </c>
      <c r="S341" s="67" t="e">
        <f t="shared" si="199"/>
        <v>#REF!</v>
      </c>
      <c r="T341" s="65" t="e">
        <f t="shared" si="195"/>
        <v>#REF!</v>
      </c>
      <c r="U341" s="64" t="e">
        <f t="shared" si="196"/>
        <v>#REF!</v>
      </c>
      <c r="V341" s="21" t="e">
        <f>VLOOKUP(B341,Hoja1!$B$5:$H$749,21,FALSE)</f>
        <v>#REF!</v>
      </c>
      <c r="W341" s="63" t="e">
        <f t="shared" si="197"/>
        <v>#REF!</v>
      </c>
    </row>
    <row r="342" spans="1:23" x14ac:dyDescent="0.3">
      <c r="A342" s="4">
        <v>338</v>
      </c>
      <c r="B342" s="5" t="s">
        <v>723</v>
      </c>
      <c r="C342" s="5" t="s">
        <v>685</v>
      </c>
      <c r="D342" s="5" t="s">
        <v>722</v>
      </c>
      <c r="E342" s="5" t="s">
        <v>724</v>
      </c>
      <c r="F342" s="6" t="s">
        <v>12</v>
      </c>
      <c r="G342" s="15">
        <v>10771.46</v>
      </c>
      <c r="H342" s="15">
        <v>8862.4000000000015</v>
      </c>
      <c r="I342" s="23">
        <f t="shared" si="198"/>
        <v>-0.1772</v>
      </c>
      <c r="J342" s="22" t="s">
        <v>1546</v>
      </c>
      <c r="K342" s="31" t="str">
        <f t="shared" ref="K342:K347" si="207">IF(AND(H342&gt;0,(0.5*G342)&gt;H342),"Subgrupo 1.1",IF(AND((0.5*G342)&lt;H342,G342&gt;H342),"Subgrupo 1.2","Grupo 2 "))</f>
        <v>Subgrupo 1.2</v>
      </c>
      <c r="L342" s="28" t="s">
        <v>1556</v>
      </c>
      <c r="M342" s="28" t="s">
        <v>1557</v>
      </c>
      <c r="N342" s="36">
        <f>ROUND(IF(G342&lt;1.08*H342,G342,1.08*H342),2)</f>
        <v>9571.39</v>
      </c>
      <c r="O342" s="37">
        <f>ROUND(IF(1.05*G342&lt;1.13*H342,1.05*G342,1.13*H342),2)</f>
        <v>10014.51</v>
      </c>
      <c r="P342" s="59">
        <f>IFERROR(VLOOKUP(B342,#REF!,2,FALSE),0)</f>
        <v>0</v>
      </c>
      <c r="Q342" s="60">
        <f>IFERROR(VLOOKUP(B342,#REF!,2,FALSE),0)</f>
        <v>0</v>
      </c>
      <c r="R342" s="53">
        <f t="shared" si="194"/>
        <v>0</v>
      </c>
      <c r="S342" s="67">
        <f t="shared" si="199"/>
        <v>0</v>
      </c>
      <c r="T342" s="65">
        <f t="shared" si="195"/>
        <v>0</v>
      </c>
      <c r="U342" s="64">
        <f t="shared" si="196"/>
        <v>0</v>
      </c>
      <c r="V342" s="21" t="e">
        <f>VLOOKUP(B342,Hoja1!$B$5:$H$749,21,FALSE)</f>
        <v>#REF!</v>
      </c>
      <c r="W342" s="63" t="e">
        <f t="shared" si="197"/>
        <v>#REF!</v>
      </c>
    </row>
    <row r="343" spans="1:23" x14ac:dyDescent="0.3">
      <c r="A343" s="4">
        <v>339</v>
      </c>
      <c r="B343" s="5" t="s">
        <v>725</v>
      </c>
      <c r="C343" s="5" t="s">
        <v>685</v>
      </c>
      <c r="D343" s="5" t="s">
        <v>722</v>
      </c>
      <c r="E343" s="5" t="s">
        <v>726</v>
      </c>
      <c r="F343" s="6" t="s">
        <v>12</v>
      </c>
      <c r="G343" s="15">
        <v>6854.86</v>
      </c>
      <c r="H343" s="15">
        <v>12743.5</v>
      </c>
      <c r="I343" s="23">
        <f t="shared" si="198"/>
        <v>0.85899999999999999</v>
      </c>
      <c r="J343" s="22" t="s">
        <v>1550</v>
      </c>
      <c r="K343" s="31" t="str">
        <f t="shared" si="207"/>
        <v xml:space="preserve">Grupo 2 </v>
      </c>
      <c r="L343" s="24">
        <f t="shared" ref="L343" si="208">IF(H343&gt;=G343,10.8%," ")</f>
        <v>0.10800000000000001</v>
      </c>
      <c r="M343" s="24">
        <f t="shared" ref="M343" si="209">IF(H343&gt;=G343,16%," ")</f>
        <v>0.16</v>
      </c>
      <c r="N343" s="34">
        <f>ROUND(H343*(1+L343),2)</f>
        <v>14119.8</v>
      </c>
      <c r="O343" s="35">
        <f>ROUND(H343*(1+M343),2)</f>
        <v>14782.46</v>
      </c>
      <c r="P343" s="59">
        <f>IFERROR(VLOOKUP(B343,#REF!,2,FALSE),0)</f>
        <v>0</v>
      </c>
      <c r="Q343" s="60">
        <f>IFERROR(VLOOKUP(B343,#REF!,2,FALSE),0)</f>
        <v>0</v>
      </c>
      <c r="R343" s="53">
        <f t="shared" si="194"/>
        <v>0</v>
      </c>
      <c r="S343" s="67">
        <f t="shared" si="199"/>
        <v>0</v>
      </c>
      <c r="T343" s="65">
        <f t="shared" si="195"/>
        <v>0</v>
      </c>
      <c r="U343" s="64">
        <f t="shared" si="196"/>
        <v>0</v>
      </c>
      <c r="V343" s="21" t="e">
        <f>VLOOKUP(B343,Hoja1!$B$5:$H$749,21,FALSE)</f>
        <v>#REF!</v>
      </c>
      <c r="W343" s="63" t="e">
        <f t="shared" si="197"/>
        <v>#REF!</v>
      </c>
    </row>
    <row r="344" spans="1:23" x14ac:dyDescent="0.3">
      <c r="A344" s="4">
        <v>340</v>
      </c>
      <c r="B344" s="5" t="s">
        <v>727</v>
      </c>
      <c r="C344" s="5" t="s">
        <v>685</v>
      </c>
      <c r="D344" s="5" t="s">
        <v>722</v>
      </c>
      <c r="E344" s="5" t="s">
        <v>728</v>
      </c>
      <c r="F344" s="6" t="s">
        <v>12</v>
      </c>
      <c r="G344" s="15">
        <v>143083.33000000002</v>
      </c>
      <c r="H344" s="15">
        <v>133276.16</v>
      </c>
      <c r="I344" s="23">
        <f t="shared" si="198"/>
        <v>-6.8500000000000005E-2</v>
      </c>
      <c r="J344" s="22" t="s">
        <v>1547</v>
      </c>
      <c r="K344" s="31" t="str">
        <f t="shared" si="207"/>
        <v>Subgrupo 1.2</v>
      </c>
      <c r="L344" s="28" t="s">
        <v>1556</v>
      </c>
      <c r="M344" s="28" t="s">
        <v>1557</v>
      </c>
      <c r="N344" s="36">
        <f t="shared" ref="N344:N347" si="210">ROUND(IF(G344&lt;1.08*H344,G344,1.08*H344),2)</f>
        <v>143083.32999999999</v>
      </c>
      <c r="O344" s="37">
        <f t="shared" ref="O344:O347" si="211">ROUND(IF(1.05*G344&lt;1.13*H344,1.05*G344,1.13*H344),2)</f>
        <v>150237.5</v>
      </c>
      <c r="P344" s="59">
        <f>IFERROR(VLOOKUP(B344,#REF!,2,FALSE),0)</f>
        <v>0</v>
      </c>
      <c r="Q344" s="60">
        <f>IFERROR(VLOOKUP(B344,#REF!,2,FALSE),0)</f>
        <v>0</v>
      </c>
      <c r="R344" s="53">
        <f t="shared" si="194"/>
        <v>0</v>
      </c>
      <c r="S344" s="67">
        <f t="shared" si="199"/>
        <v>0</v>
      </c>
      <c r="T344" s="65">
        <f t="shared" si="195"/>
        <v>0</v>
      </c>
      <c r="U344" s="64">
        <f t="shared" si="196"/>
        <v>0</v>
      </c>
      <c r="V344" s="21" t="e">
        <f>VLOOKUP(B344,Hoja1!$B$5:$H$749,21,FALSE)</f>
        <v>#REF!</v>
      </c>
      <c r="W344" s="63" t="e">
        <f t="shared" si="197"/>
        <v>#REF!</v>
      </c>
    </row>
    <row r="345" spans="1:23" x14ac:dyDescent="0.3">
      <c r="A345" s="4">
        <v>341</v>
      </c>
      <c r="B345" s="5" t="s">
        <v>729</v>
      </c>
      <c r="C345" s="5" t="s">
        <v>685</v>
      </c>
      <c r="D345" s="5" t="s">
        <v>722</v>
      </c>
      <c r="E345" s="5" t="s">
        <v>730</v>
      </c>
      <c r="F345" s="6" t="s">
        <v>12</v>
      </c>
      <c r="G345" s="15">
        <v>48736.700000000004</v>
      </c>
      <c r="H345" s="15">
        <v>26763.5</v>
      </c>
      <c r="I345" s="23">
        <f t="shared" si="198"/>
        <v>-0.45090000000000002</v>
      </c>
      <c r="J345" s="22" t="s">
        <v>1543</v>
      </c>
      <c r="K345" s="31" t="str">
        <f t="shared" si="207"/>
        <v>Subgrupo 1.2</v>
      </c>
      <c r="L345" s="28" t="s">
        <v>1556</v>
      </c>
      <c r="M345" s="28" t="s">
        <v>1557</v>
      </c>
      <c r="N345" s="36">
        <f t="shared" si="210"/>
        <v>28904.58</v>
      </c>
      <c r="O345" s="37">
        <f t="shared" si="211"/>
        <v>30242.76</v>
      </c>
      <c r="P345" s="59">
        <f>IFERROR(VLOOKUP(B345,#REF!,2,FALSE),0)</f>
        <v>0</v>
      </c>
      <c r="Q345" s="60">
        <f>IFERROR(VLOOKUP(B345,#REF!,2,FALSE),0)</f>
        <v>0</v>
      </c>
      <c r="R345" s="53">
        <f t="shared" si="194"/>
        <v>0</v>
      </c>
      <c r="S345" s="67">
        <f t="shared" si="199"/>
        <v>0</v>
      </c>
      <c r="T345" s="65">
        <f t="shared" si="195"/>
        <v>0</v>
      </c>
      <c r="U345" s="64">
        <f t="shared" si="196"/>
        <v>0</v>
      </c>
      <c r="V345" s="21" t="e">
        <f>VLOOKUP(B345,Hoja1!$B$5:$H$749,21,FALSE)</f>
        <v>#REF!</v>
      </c>
      <c r="W345" s="63" t="e">
        <f t="shared" si="197"/>
        <v>#REF!</v>
      </c>
    </row>
    <row r="346" spans="1:23" x14ac:dyDescent="0.3">
      <c r="A346" s="4">
        <v>342</v>
      </c>
      <c r="B346" s="5" t="s">
        <v>731</v>
      </c>
      <c r="C346" s="5" t="s">
        <v>685</v>
      </c>
      <c r="D346" s="5" t="s">
        <v>722</v>
      </c>
      <c r="E346" s="5" t="s">
        <v>732</v>
      </c>
      <c r="F346" s="6" t="s">
        <v>12</v>
      </c>
      <c r="G346" s="15">
        <v>217435.91000000003</v>
      </c>
      <c r="H346" s="15">
        <v>116735.32</v>
      </c>
      <c r="I346" s="23">
        <f t="shared" si="198"/>
        <v>-0.46310000000000001</v>
      </c>
      <c r="J346" s="22" t="s">
        <v>1543</v>
      </c>
      <c r="K346" s="31" t="str">
        <f t="shared" si="207"/>
        <v>Subgrupo 1.2</v>
      </c>
      <c r="L346" s="28" t="s">
        <v>1556</v>
      </c>
      <c r="M346" s="28" t="s">
        <v>1557</v>
      </c>
      <c r="N346" s="36">
        <f t="shared" si="210"/>
        <v>126074.15</v>
      </c>
      <c r="O346" s="37">
        <f t="shared" si="211"/>
        <v>131910.91</v>
      </c>
      <c r="P346" s="59">
        <f>IFERROR(VLOOKUP(B346,#REF!,2,FALSE),0)</f>
        <v>0</v>
      </c>
      <c r="Q346" s="60">
        <f>IFERROR(VLOOKUP(B346,#REF!,2,FALSE),0)</f>
        <v>0</v>
      </c>
      <c r="R346" s="53">
        <f t="shared" si="194"/>
        <v>0</v>
      </c>
      <c r="S346" s="67">
        <f t="shared" si="199"/>
        <v>0</v>
      </c>
      <c r="T346" s="65">
        <f t="shared" si="195"/>
        <v>0</v>
      </c>
      <c r="U346" s="64">
        <f t="shared" si="196"/>
        <v>0</v>
      </c>
      <c r="V346" s="21" t="e">
        <f>VLOOKUP(B346,Hoja1!$B$5:$H$749,21,FALSE)</f>
        <v>#REF!</v>
      </c>
      <c r="W346" s="63" t="e">
        <f t="shared" si="197"/>
        <v>#REF!</v>
      </c>
    </row>
    <row r="347" spans="1:23" x14ac:dyDescent="0.3">
      <c r="A347" s="4">
        <v>343</v>
      </c>
      <c r="B347" s="5" t="s">
        <v>733</v>
      </c>
      <c r="C347" s="5" t="s">
        <v>685</v>
      </c>
      <c r="D347" s="5" t="s">
        <v>722</v>
      </c>
      <c r="E347" s="5" t="s">
        <v>734</v>
      </c>
      <c r="F347" s="6" t="s">
        <v>12</v>
      </c>
      <c r="G347" s="15">
        <v>28811.599999999999</v>
      </c>
      <c r="H347" s="15">
        <v>27321.9</v>
      </c>
      <c r="I347" s="23">
        <f t="shared" si="198"/>
        <v>-5.1700000000000003E-2</v>
      </c>
      <c r="J347" s="22" t="s">
        <v>1547</v>
      </c>
      <c r="K347" s="31" t="str">
        <f t="shared" si="207"/>
        <v>Subgrupo 1.2</v>
      </c>
      <c r="L347" s="28" t="s">
        <v>1556</v>
      </c>
      <c r="M347" s="28" t="s">
        <v>1557</v>
      </c>
      <c r="N347" s="36">
        <f t="shared" si="210"/>
        <v>28811.599999999999</v>
      </c>
      <c r="O347" s="37">
        <f t="shared" si="211"/>
        <v>30252.18</v>
      </c>
      <c r="P347" s="59">
        <f>IFERROR(VLOOKUP(B347,#REF!,2,FALSE),0)</f>
        <v>0</v>
      </c>
      <c r="Q347" s="60">
        <f>IFERROR(VLOOKUP(B347,#REF!,2,FALSE),0)</f>
        <v>0</v>
      </c>
      <c r="R347" s="53">
        <f t="shared" si="194"/>
        <v>0</v>
      </c>
      <c r="S347" s="67">
        <f t="shared" si="199"/>
        <v>0</v>
      </c>
      <c r="T347" s="65">
        <f t="shared" si="195"/>
        <v>0</v>
      </c>
      <c r="U347" s="64">
        <f t="shared" si="196"/>
        <v>0</v>
      </c>
      <c r="V347" s="21" t="e">
        <f>VLOOKUP(B347,Hoja1!$B$5:$H$749,21,FALSE)</f>
        <v>#REF!</v>
      </c>
      <c r="W347" s="63" t="e">
        <f t="shared" si="197"/>
        <v>#REF!</v>
      </c>
    </row>
    <row r="348" spans="1:23" x14ac:dyDescent="0.3">
      <c r="A348" s="4">
        <v>344</v>
      </c>
      <c r="B348" s="5" t="s">
        <v>735</v>
      </c>
      <c r="C348" s="5" t="s">
        <v>685</v>
      </c>
      <c r="D348" s="5" t="s">
        <v>736</v>
      </c>
      <c r="E348" s="5" t="s">
        <v>736</v>
      </c>
      <c r="F348" s="6" t="s">
        <v>9</v>
      </c>
      <c r="G348" s="15">
        <v>2837074.34</v>
      </c>
      <c r="H348" s="15">
        <v>2038192.1700000002</v>
      </c>
      <c r="I348" s="23">
        <f t="shared" si="198"/>
        <v>-0.28160000000000002</v>
      </c>
      <c r="J348" s="22" t="s">
        <v>1545</v>
      </c>
      <c r="K348" s="30" t="str">
        <f t="shared" si="191"/>
        <v>-30%≤ X &lt; -20%A</v>
      </c>
      <c r="L348" s="24" t="e">
        <f>VLOOKUP(K348,#REF!,2,FALSE)</f>
        <v>#REF!</v>
      </c>
      <c r="M348" s="24" t="e">
        <f>VLOOKUP(K348,#REF!,3,FALSE)</f>
        <v>#REF!</v>
      </c>
      <c r="N348" s="34" t="e">
        <f t="shared" ref="N348:N352" si="212">ROUND(H348*(1+L348),2)</f>
        <v>#REF!</v>
      </c>
      <c r="O348" s="35" t="e">
        <f t="shared" ref="O348:O352" si="213">ROUND(H348*(1+M348),2)</f>
        <v>#REF!</v>
      </c>
      <c r="P348" s="57">
        <f>IFERROR(VLOOKUP(B348,#REF!,2,FALSE),0)</f>
        <v>0</v>
      </c>
      <c r="Q348" s="58">
        <f>IFERROR(VLOOKUP(B348,#REF!,2,FALSE),0)</f>
        <v>0</v>
      </c>
      <c r="R348" s="54">
        <f t="shared" si="194"/>
        <v>0</v>
      </c>
      <c r="S348" s="67" t="e">
        <f t="shared" si="199"/>
        <v>#REF!</v>
      </c>
      <c r="T348" s="65" t="e">
        <f t="shared" si="195"/>
        <v>#REF!</v>
      </c>
      <c r="U348" s="64" t="e">
        <f t="shared" si="196"/>
        <v>#REF!</v>
      </c>
      <c r="V348" s="21" t="e">
        <f>VLOOKUP(B348,Hoja1!$B$5:$H$749,21,FALSE)</f>
        <v>#REF!</v>
      </c>
      <c r="W348" s="63" t="e">
        <f t="shared" si="197"/>
        <v>#REF!</v>
      </c>
    </row>
    <row r="349" spans="1:23" x14ac:dyDescent="0.3">
      <c r="A349" s="4">
        <v>345</v>
      </c>
      <c r="B349" s="5" t="s">
        <v>737</v>
      </c>
      <c r="C349" s="5" t="s">
        <v>685</v>
      </c>
      <c r="D349" s="5" t="s">
        <v>736</v>
      </c>
      <c r="E349" s="5" t="s">
        <v>738</v>
      </c>
      <c r="F349" s="6" t="s">
        <v>60</v>
      </c>
      <c r="G349" s="15">
        <v>501157.67000000004</v>
      </c>
      <c r="H349" s="15">
        <v>336914.15</v>
      </c>
      <c r="I349" s="23">
        <f t="shared" si="198"/>
        <v>-0.32769999999999999</v>
      </c>
      <c r="J349" s="22" t="s">
        <v>1544</v>
      </c>
      <c r="K349" s="30" t="str">
        <f t="shared" si="191"/>
        <v>-40%≤ X &lt; -30%D</v>
      </c>
      <c r="L349" s="24" t="e">
        <f>VLOOKUP(K349,#REF!,2,FALSE)</f>
        <v>#REF!</v>
      </c>
      <c r="M349" s="24" t="e">
        <f>VLOOKUP(K349,#REF!,3,FALSE)</f>
        <v>#REF!</v>
      </c>
      <c r="N349" s="34" t="e">
        <f t="shared" si="212"/>
        <v>#REF!</v>
      </c>
      <c r="O349" s="35" t="e">
        <f t="shared" si="213"/>
        <v>#REF!</v>
      </c>
      <c r="P349" s="57">
        <f>IFERROR(VLOOKUP(B349,#REF!,2,FALSE),0)</f>
        <v>0</v>
      </c>
      <c r="Q349" s="58">
        <f>IFERROR(VLOOKUP(B349,#REF!,2,FALSE),0)</f>
        <v>0</v>
      </c>
      <c r="R349" s="54">
        <f t="shared" si="194"/>
        <v>0</v>
      </c>
      <c r="S349" s="67" t="e">
        <f t="shared" si="199"/>
        <v>#REF!</v>
      </c>
      <c r="T349" s="65" t="e">
        <f t="shared" si="195"/>
        <v>#REF!</v>
      </c>
      <c r="U349" s="64" t="e">
        <f t="shared" si="196"/>
        <v>#REF!</v>
      </c>
      <c r="V349" s="21" t="e">
        <f>VLOOKUP(B349,Hoja1!$B$5:$H$749,21,FALSE)</f>
        <v>#REF!</v>
      </c>
      <c r="W349" s="63" t="e">
        <f t="shared" si="197"/>
        <v>#REF!</v>
      </c>
    </row>
    <row r="350" spans="1:23" x14ac:dyDescent="0.3">
      <c r="A350" s="4">
        <v>346</v>
      </c>
      <c r="B350" s="5" t="s">
        <v>739</v>
      </c>
      <c r="C350" s="5" t="s">
        <v>685</v>
      </c>
      <c r="D350" s="5" t="s">
        <v>736</v>
      </c>
      <c r="E350" s="5" t="s">
        <v>740</v>
      </c>
      <c r="F350" s="6" t="s">
        <v>60</v>
      </c>
      <c r="G350" s="15">
        <v>1451887.2</v>
      </c>
      <c r="H350" s="15">
        <v>1480941.2699999998</v>
      </c>
      <c r="I350" s="23">
        <f t="shared" si="198"/>
        <v>0.02</v>
      </c>
      <c r="J350" s="22" t="s">
        <v>1548</v>
      </c>
      <c r="K350" s="30" t="str">
        <f t="shared" si="191"/>
        <v>0%≤ X &lt; 10%D</v>
      </c>
      <c r="L350" s="24" t="e">
        <f>VLOOKUP(K350,#REF!,2,FALSE)</f>
        <v>#REF!</v>
      </c>
      <c r="M350" s="24" t="e">
        <f>VLOOKUP(K350,#REF!,3,FALSE)</f>
        <v>#REF!</v>
      </c>
      <c r="N350" s="34" t="e">
        <f t="shared" si="212"/>
        <v>#REF!</v>
      </c>
      <c r="O350" s="35" t="e">
        <f t="shared" si="213"/>
        <v>#REF!</v>
      </c>
      <c r="P350" s="57">
        <f>IFERROR(VLOOKUP(B350,#REF!,2,FALSE),0)</f>
        <v>0</v>
      </c>
      <c r="Q350" s="58">
        <f>IFERROR(VLOOKUP(B350,#REF!,2,FALSE),0)</f>
        <v>0</v>
      </c>
      <c r="R350" s="54">
        <f t="shared" si="194"/>
        <v>0</v>
      </c>
      <c r="S350" s="67" t="e">
        <f t="shared" si="199"/>
        <v>#REF!</v>
      </c>
      <c r="T350" s="65" t="e">
        <f t="shared" si="195"/>
        <v>#REF!</v>
      </c>
      <c r="U350" s="64" t="e">
        <f t="shared" si="196"/>
        <v>#REF!</v>
      </c>
      <c r="V350" s="21" t="e">
        <f>VLOOKUP(B350,Hoja1!$B$5:$H$749,21,FALSE)</f>
        <v>#REF!</v>
      </c>
      <c r="W350" s="63" t="e">
        <f t="shared" si="197"/>
        <v>#REF!</v>
      </c>
    </row>
    <row r="351" spans="1:23" x14ac:dyDescent="0.3">
      <c r="A351" s="4">
        <v>347</v>
      </c>
      <c r="B351" s="5" t="s">
        <v>741</v>
      </c>
      <c r="C351" s="5" t="s">
        <v>685</v>
      </c>
      <c r="D351" s="5" t="s">
        <v>736</v>
      </c>
      <c r="E351" s="5" t="s">
        <v>742</v>
      </c>
      <c r="F351" s="6" t="s">
        <v>60</v>
      </c>
      <c r="G351" s="15">
        <v>1067763.4099999999</v>
      </c>
      <c r="H351" s="15">
        <v>759202.12000000011</v>
      </c>
      <c r="I351" s="23">
        <f t="shared" si="198"/>
        <v>-0.28899999999999998</v>
      </c>
      <c r="J351" s="22" t="s">
        <v>1545</v>
      </c>
      <c r="K351" s="30" t="str">
        <f t="shared" si="191"/>
        <v>-30%≤ X &lt; -20%D</v>
      </c>
      <c r="L351" s="24" t="e">
        <f>VLOOKUP(K351,#REF!,2,FALSE)</f>
        <v>#REF!</v>
      </c>
      <c r="M351" s="24" t="e">
        <f>VLOOKUP(K351,#REF!,3,FALSE)</f>
        <v>#REF!</v>
      </c>
      <c r="N351" s="34" t="e">
        <f t="shared" si="212"/>
        <v>#REF!</v>
      </c>
      <c r="O351" s="35" t="e">
        <f t="shared" si="213"/>
        <v>#REF!</v>
      </c>
      <c r="P351" s="57">
        <f>IFERROR(VLOOKUP(B351,#REF!,2,FALSE),0)</f>
        <v>0</v>
      </c>
      <c r="Q351" s="58">
        <f>IFERROR(VLOOKUP(B351,#REF!,2,FALSE),0)</f>
        <v>0</v>
      </c>
      <c r="R351" s="54">
        <f t="shared" si="194"/>
        <v>0</v>
      </c>
      <c r="S351" s="67" t="e">
        <f t="shared" si="199"/>
        <v>#REF!</v>
      </c>
      <c r="T351" s="65" t="e">
        <f t="shared" si="195"/>
        <v>#REF!</v>
      </c>
      <c r="U351" s="64" t="e">
        <f t="shared" si="196"/>
        <v>#REF!</v>
      </c>
      <c r="V351" s="21" t="e">
        <f>VLOOKUP(B351,Hoja1!$B$5:$H$749,21,FALSE)</f>
        <v>#REF!</v>
      </c>
      <c r="W351" s="63" t="e">
        <f t="shared" si="197"/>
        <v>#REF!</v>
      </c>
    </row>
    <row r="352" spans="1:23" x14ac:dyDescent="0.3">
      <c r="A352" s="4">
        <v>348</v>
      </c>
      <c r="B352" s="5" t="s">
        <v>743</v>
      </c>
      <c r="C352" s="5" t="s">
        <v>685</v>
      </c>
      <c r="D352" s="5" t="s">
        <v>744</v>
      </c>
      <c r="E352" s="5" t="s">
        <v>744</v>
      </c>
      <c r="F352" s="6" t="s">
        <v>9</v>
      </c>
      <c r="G352" s="15">
        <v>837728.07</v>
      </c>
      <c r="H352" s="15">
        <v>472246.36</v>
      </c>
      <c r="I352" s="23">
        <f t="shared" si="198"/>
        <v>-0.43630000000000002</v>
      </c>
      <c r="J352" s="22" t="s">
        <v>1543</v>
      </c>
      <c r="K352" s="30" t="str">
        <f t="shared" si="191"/>
        <v>X &lt; -40%A</v>
      </c>
      <c r="L352" s="24" t="e">
        <f>VLOOKUP(K352,#REF!,2,FALSE)</f>
        <v>#REF!</v>
      </c>
      <c r="M352" s="24" t="e">
        <f>VLOOKUP(K352,#REF!,3,FALSE)</f>
        <v>#REF!</v>
      </c>
      <c r="N352" s="34" t="e">
        <f t="shared" si="212"/>
        <v>#REF!</v>
      </c>
      <c r="O352" s="35" t="e">
        <f t="shared" si="213"/>
        <v>#REF!</v>
      </c>
      <c r="P352" s="57">
        <f>IFERROR(VLOOKUP(B352,#REF!,2,FALSE),0)</f>
        <v>0</v>
      </c>
      <c r="Q352" s="58">
        <f>IFERROR(VLOOKUP(B352,#REF!,2,FALSE),0)</f>
        <v>0</v>
      </c>
      <c r="R352" s="54">
        <f t="shared" si="194"/>
        <v>0</v>
      </c>
      <c r="S352" s="67" t="e">
        <f t="shared" si="199"/>
        <v>#REF!</v>
      </c>
      <c r="T352" s="65" t="e">
        <f t="shared" si="195"/>
        <v>#REF!</v>
      </c>
      <c r="U352" s="64" t="e">
        <f t="shared" si="196"/>
        <v>#REF!</v>
      </c>
      <c r="V352" s="21" t="e">
        <f>VLOOKUP(B352,Hoja1!$B$5:$H$749,21,FALSE)</f>
        <v>#REF!</v>
      </c>
      <c r="W352" s="63" t="e">
        <f t="shared" si="197"/>
        <v>#REF!</v>
      </c>
    </row>
    <row r="353" spans="1:23" x14ac:dyDescent="0.3">
      <c r="A353" s="4">
        <v>349</v>
      </c>
      <c r="B353" s="5" t="s">
        <v>745</v>
      </c>
      <c r="C353" s="5" t="s">
        <v>685</v>
      </c>
      <c r="D353" s="5" t="s">
        <v>744</v>
      </c>
      <c r="E353" s="5" t="s">
        <v>746</v>
      </c>
      <c r="F353" s="6" t="s">
        <v>12</v>
      </c>
      <c r="G353" s="15">
        <v>77887.7</v>
      </c>
      <c r="H353" s="15">
        <v>53395.89</v>
      </c>
      <c r="I353" s="23">
        <f t="shared" si="198"/>
        <v>-0.3145</v>
      </c>
      <c r="J353" s="22" t="s">
        <v>1544</v>
      </c>
      <c r="K353" s="31" t="str">
        <f t="shared" ref="K353:K369" si="214">IF(AND(H353&gt;0,(0.5*G353)&gt;H353),"Subgrupo 1.1",IF(AND((0.5*G353)&lt;H353,G353&gt;H353),"Subgrupo 1.2","Grupo 2 "))</f>
        <v>Subgrupo 1.2</v>
      </c>
      <c r="L353" s="28" t="s">
        <v>1556</v>
      </c>
      <c r="M353" s="28" t="s">
        <v>1557</v>
      </c>
      <c r="N353" s="36">
        <f t="shared" ref="N353:N354" si="215">ROUND(IF(G353&lt;1.08*H353,G353,1.08*H353),2)</f>
        <v>57667.56</v>
      </c>
      <c r="O353" s="37">
        <f t="shared" ref="O353:O354" si="216">ROUND(IF(1.05*G353&lt;1.13*H353,1.05*G353,1.13*H353),2)</f>
        <v>60337.36</v>
      </c>
      <c r="P353" s="59">
        <f>IFERROR(VLOOKUP(B353,#REF!,2,FALSE),0)</f>
        <v>0</v>
      </c>
      <c r="Q353" s="60">
        <f>IFERROR(VLOOKUP(B353,#REF!,2,FALSE),0)</f>
        <v>0</v>
      </c>
      <c r="R353" s="53">
        <f t="shared" si="194"/>
        <v>0</v>
      </c>
      <c r="S353" s="67">
        <f t="shared" si="199"/>
        <v>0</v>
      </c>
      <c r="T353" s="65">
        <f t="shared" si="195"/>
        <v>0</v>
      </c>
      <c r="U353" s="64">
        <f t="shared" si="196"/>
        <v>0</v>
      </c>
      <c r="V353" s="21" t="e">
        <f>VLOOKUP(B353,Hoja1!$B$5:$H$749,21,FALSE)</f>
        <v>#REF!</v>
      </c>
      <c r="W353" s="63" t="e">
        <f t="shared" si="197"/>
        <v>#REF!</v>
      </c>
    </row>
    <row r="354" spans="1:23" x14ac:dyDescent="0.3">
      <c r="A354" s="4">
        <v>350</v>
      </c>
      <c r="B354" s="5" t="s">
        <v>747</v>
      </c>
      <c r="C354" s="5" t="s">
        <v>685</v>
      </c>
      <c r="D354" s="5" t="s">
        <v>744</v>
      </c>
      <c r="E354" s="5" t="s">
        <v>748</v>
      </c>
      <c r="F354" s="6" t="s">
        <v>12</v>
      </c>
      <c r="G354" s="15">
        <v>64013.81</v>
      </c>
      <c r="H354" s="15">
        <v>35148.619999999995</v>
      </c>
      <c r="I354" s="23">
        <f t="shared" si="198"/>
        <v>-0.45090000000000002</v>
      </c>
      <c r="J354" s="22" t="s">
        <v>1543</v>
      </c>
      <c r="K354" s="31" t="str">
        <f t="shared" si="214"/>
        <v>Subgrupo 1.2</v>
      </c>
      <c r="L354" s="28" t="s">
        <v>1556</v>
      </c>
      <c r="M354" s="28" t="s">
        <v>1557</v>
      </c>
      <c r="N354" s="36">
        <f t="shared" si="215"/>
        <v>37960.51</v>
      </c>
      <c r="O354" s="37">
        <f t="shared" si="216"/>
        <v>39717.94</v>
      </c>
      <c r="P354" s="59">
        <f>IFERROR(VLOOKUP(B354,#REF!,2,FALSE),0)</f>
        <v>0</v>
      </c>
      <c r="Q354" s="60">
        <f>IFERROR(VLOOKUP(B354,#REF!,2,FALSE),0)</f>
        <v>0</v>
      </c>
      <c r="R354" s="53">
        <f t="shared" si="194"/>
        <v>0</v>
      </c>
      <c r="S354" s="67">
        <f t="shared" si="199"/>
        <v>0</v>
      </c>
      <c r="T354" s="65">
        <f t="shared" si="195"/>
        <v>0</v>
      </c>
      <c r="U354" s="64">
        <f t="shared" si="196"/>
        <v>0</v>
      </c>
      <c r="V354" s="21" t="e">
        <f>VLOOKUP(B354,Hoja1!$B$5:$H$749,21,FALSE)</f>
        <v>#REF!</v>
      </c>
      <c r="W354" s="63" t="e">
        <f t="shared" si="197"/>
        <v>#REF!</v>
      </c>
    </row>
    <row r="355" spans="1:23" x14ac:dyDescent="0.3">
      <c r="A355" s="4">
        <v>351</v>
      </c>
      <c r="B355" s="5" t="s">
        <v>749</v>
      </c>
      <c r="C355" s="5" t="s">
        <v>685</v>
      </c>
      <c r="D355" s="5" t="s">
        <v>744</v>
      </c>
      <c r="E355" s="5" t="s">
        <v>750</v>
      </c>
      <c r="F355" s="6" t="s">
        <v>12</v>
      </c>
      <c r="G355" s="15">
        <v>98500.580000000016</v>
      </c>
      <c r="H355" s="15">
        <v>197998.41</v>
      </c>
      <c r="I355" s="23">
        <f t="shared" si="198"/>
        <v>1.0101</v>
      </c>
      <c r="J355" s="22" t="s">
        <v>1550</v>
      </c>
      <c r="K355" s="31" t="str">
        <f t="shared" si="214"/>
        <v xml:space="preserve">Grupo 2 </v>
      </c>
      <c r="L355" s="24">
        <f t="shared" ref="L355:L369" si="217">IF(H355&gt;=G355,10.8%," ")</f>
        <v>0.10800000000000001</v>
      </c>
      <c r="M355" s="24">
        <f t="shared" ref="M355:M369" si="218">IF(H355&gt;=G355,16%," ")</f>
        <v>0.16</v>
      </c>
      <c r="N355" s="34">
        <f>ROUND(H355*(1+L355),2)</f>
        <v>219382.24</v>
      </c>
      <c r="O355" s="35">
        <f>ROUND(H355*(1+M355),2)</f>
        <v>229678.16</v>
      </c>
      <c r="P355" s="59">
        <f>IFERROR(VLOOKUP(B355,#REF!,2,FALSE),0)</f>
        <v>0</v>
      </c>
      <c r="Q355" s="60">
        <f>IFERROR(VLOOKUP(B355,#REF!,2,FALSE),0)</f>
        <v>0</v>
      </c>
      <c r="R355" s="53">
        <f t="shared" si="194"/>
        <v>0</v>
      </c>
      <c r="S355" s="67">
        <f t="shared" si="199"/>
        <v>0</v>
      </c>
      <c r="T355" s="65">
        <f t="shared" si="195"/>
        <v>0</v>
      </c>
      <c r="U355" s="64">
        <f t="shared" si="196"/>
        <v>0</v>
      </c>
      <c r="V355" s="21" t="e">
        <f>VLOOKUP(B355,Hoja1!$B$5:$H$749,21,FALSE)</f>
        <v>#REF!</v>
      </c>
      <c r="W355" s="63" t="e">
        <f t="shared" si="197"/>
        <v>#REF!</v>
      </c>
    </row>
    <row r="356" spans="1:23" x14ac:dyDescent="0.3">
      <c r="A356" s="4">
        <v>352</v>
      </c>
      <c r="B356" s="5" t="s">
        <v>751</v>
      </c>
      <c r="C356" s="5" t="s">
        <v>685</v>
      </c>
      <c r="D356" s="5" t="s">
        <v>744</v>
      </c>
      <c r="E356" s="5" t="s">
        <v>752</v>
      </c>
      <c r="F356" s="6" t="s">
        <v>12</v>
      </c>
      <c r="G356" s="15">
        <v>13406.16</v>
      </c>
      <c r="H356" s="15">
        <v>3707.2400000000002</v>
      </c>
      <c r="I356" s="23">
        <f t="shared" si="198"/>
        <v>-0.72350000000000003</v>
      </c>
      <c r="J356" s="22" t="s">
        <v>1543</v>
      </c>
      <c r="K356" s="31" t="str">
        <f t="shared" si="214"/>
        <v>Subgrupo 1.1</v>
      </c>
      <c r="L356" s="28" t="s">
        <v>1555</v>
      </c>
      <c r="M356" s="28" t="s">
        <v>1556</v>
      </c>
      <c r="N356" s="36">
        <f t="shared" ref="N356:N357" si="219">ROUND(IF(0.75*G356&lt;1.03*H356,0.75*G356,1.03*H356),1)</f>
        <v>3818.5</v>
      </c>
      <c r="O356" s="37">
        <f t="shared" ref="O356:O357" si="220">ROUND(IF(G356&lt;1.08*H356,G356,1.08*H356),2)</f>
        <v>4003.82</v>
      </c>
      <c r="P356" s="59">
        <f>IFERROR(VLOOKUP(B356,#REF!,2,FALSE),0)</f>
        <v>0</v>
      </c>
      <c r="Q356" s="60">
        <f>IFERROR(VLOOKUP(B356,#REF!,2,FALSE),0)</f>
        <v>0</v>
      </c>
      <c r="R356" s="53">
        <f t="shared" si="194"/>
        <v>0</v>
      </c>
      <c r="S356" s="67">
        <f t="shared" si="199"/>
        <v>0</v>
      </c>
      <c r="T356" s="65">
        <f t="shared" si="195"/>
        <v>0</v>
      </c>
      <c r="U356" s="64">
        <f t="shared" si="196"/>
        <v>0</v>
      </c>
      <c r="V356" s="21" t="e">
        <f>VLOOKUP(B356,Hoja1!$B$5:$H$749,21,FALSE)</f>
        <v>#REF!</v>
      </c>
      <c r="W356" s="63" t="e">
        <f t="shared" si="197"/>
        <v>#REF!</v>
      </c>
    </row>
    <row r="357" spans="1:23" x14ac:dyDescent="0.3">
      <c r="A357" s="4">
        <v>353</v>
      </c>
      <c r="B357" s="5" t="s">
        <v>753</v>
      </c>
      <c r="C357" s="5" t="s">
        <v>685</v>
      </c>
      <c r="D357" s="5" t="s">
        <v>744</v>
      </c>
      <c r="E357" s="5" t="s">
        <v>754</v>
      </c>
      <c r="F357" s="6" t="s">
        <v>12</v>
      </c>
      <c r="G357" s="15">
        <v>32854.639999999999</v>
      </c>
      <c r="H357" s="15">
        <v>9786.23</v>
      </c>
      <c r="I357" s="23">
        <f t="shared" si="198"/>
        <v>-0.70209999999999995</v>
      </c>
      <c r="J357" s="22" t="s">
        <v>1543</v>
      </c>
      <c r="K357" s="31" t="str">
        <f t="shared" si="214"/>
        <v>Subgrupo 1.1</v>
      </c>
      <c r="L357" s="28" t="s">
        <v>1555</v>
      </c>
      <c r="M357" s="28" t="s">
        <v>1556</v>
      </c>
      <c r="N357" s="36">
        <f t="shared" si="219"/>
        <v>10079.799999999999</v>
      </c>
      <c r="O357" s="37">
        <f t="shared" si="220"/>
        <v>10569.13</v>
      </c>
      <c r="P357" s="59">
        <f>IFERROR(VLOOKUP(B357,#REF!,2,FALSE),0)</f>
        <v>0</v>
      </c>
      <c r="Q357" s="60">
        <f>IFERROR(VLOOKUP(B357,#REF!,2,FALSE),0)</f>
        <v>0</v>
      </c>
      <c r="R357" s="53">
        <f t="shared" si="194"/>
        <v>0</v>
      </c>
      <c r="S357" s="67">
        <f t="shared" si="199"/>
        <v>0</v>
      </c>
      <c r="T357" s="65">
        <f t="shared" si="195"/>
        <v>0</v>
      </c>
      <c r="U357" s="64">
        <f t="shared" si="196"/>
        <v>0</v>
      </c>
      <c r="V357" s="21" t="e">
        <f>VLOOKUP(B357,Hoja1!$B$5:$H$749,21,FALSE)</f>
        <v>#REF!</v>
      </c>
      <c r="W357" s="63" t="e">
        <f t="shared" si="197"/>
        <v>#REF!</v>
      </c>
    </row>
    <row r="358" spans="1:23" x14ac:dyDescent="0.3">
      <c r="A358" s="4">
        <v>354</v>
      </c>
      <c r="B358" s="5" t="s">
        <v>755</v>
      </c>
      <c r="C358" s="5" t="s">
        <v>685</v>
      </c>
      <c r="D358" s="5" t="s">
        <v>744</v>
      </c>
      <c r="E358" s="5" t="s">
        <v>756</v>
      </c>
      <c r="F358" s="6" t="s">
        <v>12</v>
      </c>
      <c r="G358" s="15">
        <v>10409.39</v>
      </c>
      <c r="H358" s="15">
        <v>10042</v>
      </c>
      <c r="I358" s="23">
        <f t="shared" si="198"/>
        <v>-3.5299999999999998E-2</v>
      </c>
      <c r="J358" s="22" t="s">
        <v>1548</v>
      </c>
      <c r="K358" s="31" t="str">
        <f t="shared" si="214"/>
        <v>Subgrupo 1.2</v>
      </c>
      <c r="L358" s="28" t="s">
        <v>1556</v>
      </c>
      <c r="M358" s="28" t="s">
        <v>1557</v>
      </c>
      <c r="N358" s="36">
        <f t="shared" ref="N358:N361" si="221">ROUND(IF(G358&lt;1.08*H358,G358,1.08*H358),2)</f>
        <v>10409.39</v>
      </c>
      <c r="O358" s="37">
        <f t="shared" ref="O358:O361" si="222">ROUND(IF(1.05*G358&lt;1.13*H358,1.05*G358,1.13*H358),2)</f>
        <v>10929.86</v>
      </c>
      <c r="P358" s="59">
        <f>IFERROR(VLOOKUP(B358,#REF!,2,FALSE),0)</f>
        <v>0</v>
      </c>
      <c r="Q358" s="60">
        <f>IFERROR(VLOOKUP(B358,#REF!,2,FALSE),0)</f>
        <v>0</v>
      </c>
      <c r="R358" s="53">
        <f t="shared" si="194"/>
        <v>0</v>
      </c>
      <c r="S358" s="67">
        <f t="shared" si="199"/>
        <v>0</v>
      </c>
      <c r="T358" s="65">
        <f t="shared" si="195"/>
        <v>0</v>
      </c>
      <c r="U358" s="64">
        <f t="shared" si="196"/>
        <v>0</v>
      </c>
      <c r="V358" s="21" t="e">
        <f>VLOOKUP(B358,Hoja1!$B$5:$H$749,21,FALSE)</f>
        <v>#REF!</v>
      </c>
      <c r="W358" s="63" t="e">
        <f t="shared" si="197"/>
        <v>#REF!</v>
      </c>
    </row>
    <row r="359" spans="1:23" x14ac:dyDescent="0.3">
      <c r="A359" s="4">
        <v>355</v>
      </c>
      <c r="B359" s="5" t="s">
        <v>757</v>
      </c>
      <c r="C359" s="5" t="s">
        <v>685</v>
      </c>
      <c r="D359" s="5" t="s">
        <v>744</v>
      </c>
      <c r="E359" s="5" t="s">
        <v>758</v>
      </c>
      <c r="F359" s="6" t="s">
        <v>12</v>
      </c>
      <c r="G359" s="15">
        <v>19146.2</v>
      </c>
      <c r="H359" s="15">
        <v>18697.5</v>
      </c>
      <c r="I359" s="23">
        <f t="shared" si="198"/>
        <v>-2.3400000000000001E-2</v>
      </c>
      <c r="J359" s="22" t="s">
        <v>1548</v>
      </c>
      <c r="K359" s="31" t="str">
        <f t="shared" si="214"/>
        <v>Subgrupo 1.2</v>
      </c>
      <c r="L359" s="28" t="s">
        <v>1556</v>
      </c>
      <c r="M359" s="28" t="s">
        <v>1557</v>
      </c>
      <c r="N359" s="36">
        <f t="shared" si="221"/>
        <v>19146.2</v>
      </c>
      <c r="O359" s="37">
        <f t="shared" si="222"/>
        <v>20103.509999999998</v>
      </c>
      <c r="P359" s="59">
        <f>IFERROR(VLOOKUP(B359,#REF!,2,FALSE),0)</f>
        <v>0</v>
      </c>
      <c r="Q359" s="60">
        <f>IFERROR(VLOOKUP(B359,#REF!,2,FALSE),0)</f>
        <v>0</v>
      </c>
      <c r="R359" s="53">
        <f t="shared" si="194"/>
        <v>0</v>
      </c>
      <c r="S359" s="67">
        <f t="shared" si="199"/>
        <v>0</v>
      </c>
      <c r="T359" s="65">
        <f t="shared" si="195"/>
        <v>0</v>
      </c>
      <c r="U359" s="64">
        <f t="shared" si="196"/>
        <v>0</v>
      </c>
      <c r="V359" s="21" t="e">
        <f>VLOOKUP(B359,Hoja1!$B$5:$H$749,21,FALSE)</f>
        <v>#REF!</v>
      </c>
      <c r="W359" s="63" t="e">
        <f t="shared" si="197"/>
        <v>#REF!</v>
      </c>
    </row>
    <row r="360" spans="1:23" x14ac:dyDescent="0.3">
      <c r="A360" s="4">
        <v>356</v>
      </c>
      <c r="B360" s="5" t="s">
        <v>759</v>
      </c>
      <c r="C360" s="5" t="s">
        <v>685</v>
      </c>
      <c r="D360" s="5" t="s">
        <v>744</v>
      </c>
      <c r="E360" s="5" t="s">
        <v>760</v>
      </c>
      <c r="F360" s="6" t="s">
        <v>12</v>
      </c>
      <c r="G360" s="15">
        <v>8061.32</v>
      </c>
      <c r="H360" s="15">
        <v>6836.5800000000008</v>
      </c>
      <c r="I360" s="23">
        <f t="shared" si="198"/>
        <v>-0.15190000000000001</v>
      </c>
      <c r="J360" s="22" t="s">
        <v>1549</v>
      </c>
      <c r="K360" s="31" t="str">
        <f t="shared" si="214"/>
        <v>Subgrupo 1.2</v>
      </c>
      <c r="L360" s="28" t="s">
        <v>1556</v>
      </c>
      <c r="M360" s="28" t="s">
        <v>1557</v>
      </c>
      <c r="N360" s="36">
        <f t="shared" si="221"/>
        <v>7383.51</v>
      </c>
      <c r="O360" s="37">
        <f t="shared" si="222"/>
        <v>7725.34</v>
      </c>
      <c r="P360" s="59">
        <f>IFERROR(VLOOKUP(B360,#REF!,2,FALSE),0)</f>
        <v>0</v>
      </c>
      <c r="Q360" s="60">
        <f>IFERROR(VLOOKUP(B360,#REF!,2,FALSE),0)</f>
        <v>0</v>
      </c>
      <c r="R360" s="53">
        <f t="shared" si="194"/>
        <v>0</v>
      </c>
      <c r="S360" s="67">
        <f t="shared" si="199"/>
        <v>0</v>
      </c>
      <c r="T360" s="65">
        <f t="shared" si="195"/>
        <v>0</v>
      </c>
      <c r="U360" s="64">
        <f t="shared" si="196"/>
        <v>0</v>
      </c>
      <c r="V360" s="21" t="e">
        <f>VLOOKUP(B360,Hoja1!$B$5:$H$749,21,FALSE)</f>
        <v>#REF!</v>
      </c>
      <c r="W360" s="63" t="e">
        <f t="shared" si="197"/>
        <v>#REF!</v>
      </c>
    </row>
    <row r="361" spans="1:23" x14ac:dyDescent="0.3">
      <c r="A361" s="4">
        <v>357</v>
      </c>
      <c r="B361" s="5" t="s">
        <v>761</v>
      </c>
      <c r="C361" s="5" t="s">
        <v>685</v>
      </c>
      <c r="D361" s="5" t="s">
        <v>744</v>
      </c>
      <c r="E361" s="5" t="s">
        <v>762</v>
      </c>
      <c r="F361" s="6" t="s">
        <v>12</v>
      </c>
      <c r="G361" s="15">
        <v>17930.399999999998</v>
      </c>
      <c r="H361" s="15">
        <v>14624.1</v>
      </c>
      <c r="I361" s="23">
        <f t="shared" si="198"/>
        <v>-0.18440000000000001</v>
      </c>
      <c r="J361" s="22" t="s">
        <v>1546</v>
      </c>
      <c r="K361" s="31" t="str">
        <f t="shared" si="214"/>
        <v>Subgrupo 1.2</v>
      </c>
      <c r="L361" s="28" t="s">
        <v>1556</v>
      </c>
      <c r="M361" s="28" t="s">
        <v>1557</v>
      </c>
      <c r="N361" s="36">
        <f t="shared" si="221"/>
        <v>15794.03</v>
      </c>
      <c r="O361" s="37">
        <f t="shared" si="222"/>
        <v>16525.23</v>
      </c>
      <c r="P361" s="59">
        <f>IFERROR(VLOOKUP(B361,#REF!,2,FALSE),0)</f>
        <v>0</v>
      </c>
      <c r="Q361" s="60">
        <f>IFERROR(VLOOKUP(B361,#REF!,2,FALSE),0)</f>
        <v>0</v>
      </c>
      <c r="R361" s="53">
        <f t="shared" si="194"/>
        <v>0</v>
      </c>
      <c r="S361" s="67">
        <f t="shared" si="199"/>
        <v>0</v>
      </c>
      <c r="T361" s="65">
        <f t="shared" si="195"/>
        <v>0</v>
      </c>
      <c r="U361" s="64">
        <f t="shared" si="196"/>
        <v>0</v>
      </c>
      <c r="V361" s="21" t="e">
        <f>VLOOKUP(B361,Hoja1!$B$5:$H$749,21,FALSE)</f>
        <v>#REF!</v>
      </c>
      <c r="W361" s="63" t="e">
        <f t="shared" si="197"/>
        <v>#REF!</v>
      </c>
    </row>
    <row r="362" spans="1:23" x14ac:dyDescent="0.3">
      <c r="A362" s="4">
        <v>358</v>
      </c>
      <c r="B362" s="5" t="s">
        <v>763</v>
      </c>
      <c r="C362" s="5" t="s">
        <v>685</v>
      </c>
      <c r="D362" s="5" t="s">
        <v>744</v>
      </c>
      <c r="E362" s="5" t="s">
        <v>764</v>
      </c>
      <c r="F362" s="6" t="s">
        <v>12</v>
      </c>
      <c r="G362" s="15">
        <v>3082.48</v>
      </c>
      <c r="H362" s="15">
        <v>6358.170000000001</v>
      </c>
      <c r="I362" s="23">
        <f t="shared" si="198"/>
        <v>1.0627</v>
      </c>
      <c r="J362" s="22" t="s">
        <v>1550</v>
      </c>
      <c r="K362" s="31" t="str">
        <f t="shared" si="214"/>
        <v xml:space="preserve">Grupo 2 </v>
      </c>
      <c r="L362" s="24">
        <f t="shared" si="217"/>
        <v>0.10800000000000001</v>
      </c>
      <c r="M362" s="24">
        <f t="shared" si="218"/>
        <v>0.16</v>
      </c>
      <c r="N362" s="34">
        <f t="shared" ref="N362:N365" si="223">ROUND(H362*(1+L362),2)</f>
        <v>7044.85</v>
      </c>
      <c r="O362" s="35">
        <f t="shared" ref="O362:O365" si="224">ROUND(H362*(1+M362),2)</f>
        <v>7375.48</v>
      </c>
      <c r="P362" s="59">
        <f>IFERROR(VLOOKUP(B362,#REF!,2,FALSE),0)</f>
        <v>0</v>
      </c>
      <c r="Q362" s="60">
        <f>IFERROR(VLOOKUP(B362,#REF!,2,FALSE),0)</f>
        <v>0</v>
      </c>
      <c r="R362" s="53">
        <f t="shared" si="194"/>
        <v>0</v>
      </c>
      <c r="S362" s="67">
        <f t="shared" si="199"/>
        <v>0</v>
      </c>
      <c r="T362" s="65">
        <f t="shared" si="195"/>
        <v>0</v>
      </c>
      <c r="U362" s="64">
        <f t="shared" si="196"/>
        <v>0</v>
      </c>
      <c r="V362" s="21" t="e">
        <f>VLOOKUP(B362,Hoja1!$B$5:$H$749,21,FALSE)</f>
        <v>#REF!</v>
      </c>
      <c r="W362" s="63" t="e">
        <f t="shared" si="197"/>
        <v>#REF!</v>
      </c>
    </row>
    <row r="363" spans="1:23" x14ac:dyDescent="0.3">
      <c r="A363" s="4">
        <v>359</v>
      </c>
      <c r="B363" s="5" t="s">
        <v>765</v>
      </c>
      <c r="C363" s="5" t="s">
        <v>685</v>
      </c>
      <c r="D363" s="5" t="s">
        <v>744</v>
      </c>
      <c r="E363" s="5" t="s">
        <v>766</v>
      </c>
      <c r="F363" s="6" t="s">
        <v>12</v>
      </c>
      <c r="G363" s="15">
        <v>5493.8200000000006</v>
      </c>
      <c r="H363" s="15">
        <v>7317</v>
      </c>
      <c r="I363" s="23">
        <f t="shared" si="198"/>
        <v>0.33189999999999997</v>
      </c>
      <c r="J363" s="22" t="s">
        <v>1550</v>
      </c>
      <c r="K363" s="31" t="str">
        <f t="shared" si="214"/>
        <v xml:space="preserve">Grupo 2 </v>
      </c>
      <c r="L363" s="24">
        <f t="shared" si="217"/>
        <v>0.10800000000000001</v>
      </c>
      <c r="M363" s="24">
        <f t="shared" si="218"/>
        <v>0.16</v>
      </c>
      <c r="N363" s="34">
        <f t="shared" si="223"/>
        <v>8107.24</v>
      </c>
      <c r="O363" s="35">
        <f t="shared" si="224"/>
        <v>8487.7199999999993</v>
      </c>
      <c r="P363" s="59">
        <f>IFERROR(VLOOKUP(B363,#REF!,2,FALSE),0)</f>
        <v>0</v>
      </c>
      <c r="Q363" s="60">
        <f>IFERROR(VLOOKUP(B363,#REF!,2,FALSE),0)</f>
        <v>0</v>
      </c>
      <c r="R363" s="53">
        <f t="shared" si="194"/>
        <v>0</v>
      </c>
      <c r="S363" s="67">
        <f t="shared" si="199"/>
        <v>0</v>
      </c>
      <c r="T363" s="65">
        <f t="shared" si="195"/>
        <v>0</v>
      </c>
      <c r="U363" s="64">
        <f t="shared" si="196"/>
        <v>0</v>
      </c>
      <c r="V363" s="21" t="e">
        <f>VLOOKUP(B363,Hoja1!$B$5:$H$749,21,FALSE)</f>
        <v>#REF!</v>
      </c>
      <c r="W363" s="63" t="e">
        <f t="shared" si="197"/>
        <v>#REF!</v>
      </c>
    </row>
    <row r="364" spans="1:23" x14ac:dyDescent="0.3">
      <c r="A364" s="4">
        <v>360</v>
      </c>
      <c r="B364" s="5" t="s">
        <v>767</v>
      </c>
      <c r="C364" s="5" t="s">
        <v>685</v>
      </c>
      <c r="D364" s="5" t="s">
        <v>744</v>
      </c>
      <c r="E364" s="5" t="s">
        <v>768</v>
      </c>
      <c r="F364" s="6" t="s">
        <v>12</v>
      </c>
      <c r="G364" s="15">
        <v>4975.4999999999991</v>
      </c>
      <c r="H364" s="15">
        <v>19824</v>
      </c>
      <c r="I364" s="23">
        <f t="shared" si="198"/>
        <v>2.9843000000000002</v>
      </c>
      <c r="J364" s="22" t="s">
        <v>1550</v>
      </c>
      <c r="K364" s="31" t="str">
        <f t="shared" si="214"/>
        <v xml:space="preserve">Grupo 2 </v>
      </c>
      <c r="L364" s="24">
        <f t="shared" si="217"/>
        <v>0.10800000000000001</v>
      </c>
      <c r="M364" s="24">
        <f t="shared" si="218"/>
        <v>0.16</v>
      </c>
      <c r="N364" s="34">
        <f t="shared" si="223"/>
        <v>21964.99</v>
      </c>
      <c r="O364" s="35">
        <f t="shared" si="224"/>
        <v>22995.84</v>
      </c>
      <c r="P364" s="59">
        <f>IFERROR(VLOOKUP(B364,#REF!,2,FALSE),0)</f>
        <v>0</v>
      </c>
      <c r="Q364" s="60">
        <f>IFERROR(VLOOKUP(B364,#REF!,2,FALSE),0)</f>
        <v>0</v>
      </c>
      <c r="R364" s="53">
        <f t="shared" si="194"/>
        <v>0</v>
      </c>
      <c r="S364" s="67">
        <f t="shared" si="199"/>
        <v>0</v>
      </c>
      <c r="T364" s="65">
        <f t="shared" si="195"/>
        <v>0</v>
      </c>
      <c r="U364" s="64">
        <f t="shared" si="196"/>
        <v>0</v>
      </c>
      <c r="V364" s="21" t="e">
        <f>VLOOKUP(B364,Hoja1!$B$5:$H$749,21,FALSE)</f>
        <v>#REF!</v>
      </c>
      <c r="W364" s="63" t="e">
        <f t="shared" si="197"/>
        <v>#REF!</v>
      </c>
    </row>
    <row r="365" spans="1:23" x14ac:dyDescent="0.3">
      <c r="A365" s="4">
        <v>361</v>
      </c>
      <c r="B365" s="5" t="s">
        <v>769</v>
      </c>
      <c r="C365" s="5" t="s">
        <v>685</v>
      </c>
      <c r="D365" s="5" t="s">
        <v>744</v>
      </c>
      <c r="E365" s="5" t="s">
        <v>770</v>
      </c>
      <c r="F365" s="6" t="s">
        <v>12</v>
      </c>
      <c r="G365" s="15">
        <v>17144.400000000001</v>
      </c>
      <c r="H365" s="15">
        <v>19240.400000000001</v>
      </c>
      <c r="I365" s="23">
        <f t="shared" si="198"/>
        <v>0.12230000000000001</v>
      </c>
      <c r="J365" s="22" t="s">
        <v>1549</v>
      </c>
      <c r="K365" s="31" t="str">
        <f t="shared" si="214"/>
        <v xml:space="preserve">Grupo 2 </v>
      </c>
      <c r="L365" s="24">
        <f t="shared" si="217"/>
        <v>0.10800000000000001</v>
      </c>
      <c r="M365" s="24">
        <f t="shared" si="218"/>
        <v>0.16</v>
      </c>
      <c r="N365" s="34">
        <f t="shared" si="223"/>
        <v>21318.36</v>
      </c>
      <c r="O365" s="35">
        <f t="shared" si="224"/>
        <v>22318.86</v>
      </c>
      <c r="P365" s="59">
        <f>IFERROR(VLOOKUP(B365,#REF!,2,FALSE),0)</f>
        <v>0</v>
      </c>
      <c r="Q365" s="60">
        <f>IFERROR(VLOOKUP(B365,#REF!,2,FALSE),0)</f>
        <v>0</v>
      </c>
      <c r="R365" s="53">
        <f t="shared" si="194"/>
        <v>0</v>
      </c>
      <c r="S365" s="67">
        <f t="shared" si="199"/>
        <v>0</v>
      </c>
      <c r="T365" s="65">
        <f t="shared" si="195"/>
        <v>0</v>
      </c>
      <c r="U365" s="64">
        <f t="shared" si="196"/>
        <v>0</v>
      </c>
      <c r="V365" s="21" t="e">
        <f>VLOOKUP(B365,Hoja1!$B$5:$H$749,21,FALSE)</f>
        <v>#REF!</v>
      </c>
      <c r="W365" s="63" t="e">
        <f t="shared" si="197"/>
        <v>#REF!</v>
      </c>
    </row>
    <row r="366" spans="1:23" x14ac:dyDescent="0.3">
      <c r="A366" s="4">
        <v>362</v>
      </c>
      <c r="B366" s="5" t="s">
        <v>771</v>
      </c>
      <c r="C366" s="5" t="s">
        <v>685</v>
      </c>
      <c r="D366" s="5" t="s">
        <v>744</v>
      </c>
      <c r="E366" s="5" t="s">
        <v>772</v>
      </c>
      <c r="F366" s="6" t="s">
        <v>12</v>
      </c>
      <c r="G366" s="15">
        <v>46599.22</v>
      </c>
      <c r="H366" s="15">
        <v>33621.08</v>
      </c>
      <c r="I366" s="23">
        <f t="shared" si="198"/>
        <v>-0.27850000000000003</v>
      </c>
      <c r="J366" s="22" t="s">
        <v>1546</v>
      </c>
      <c r="K366" s="31" t="str">
        <f t="shared" si="214"/>
        <v>Subgrupo 1.2</v>
      </c>
      <c r="L366" s="28" t="s">
        <v>1556</v>
      </c>
      <c r="M366" s="28" t="s">
        <v>1557</v>
      </c>
      <c r="N366" s="36">
        <f>ROUND(IF(G366&lt;1.08*H366,G366,1.08*H366),2)</f>
        <v>36310.769999999997</v>
      </c>
      <c r="O366" s="37">
        <f>ROUND(IF(1.05*G366&lt;1.13*H366,1.05*G366,1.13*H366),2)</f>
        <v>37991.82</v>
      </c>
      <c r="P366" s="59">
        <f>IFERROR(VLOOKUP(B366,#REF!,2,FALSE),0)</f>
        <v>0</v>
      </c>
      <c r="Q366" s="60">
        <f>IFERROR(VLOOKUP(B366,#REF!,2,FALSE),0)</f>
        <v>0</v>
      </c>
      <c r="R366" s="53">
        <f t="shared" si="194"/>
        <v>0</v>
      </c>
      <c r="S366" s="67">
        <f t="shared" si="199"/>
        <v>0</v>
      </c>
      <c r="T366" s="65">
        <f t="shared" si="195"/>
        <v>0</v>
      </c>
      <c r="U366" s="64">
        <f t="shared" si="196"/>
        <v>0</v>
      </c>
      <c r="V366" s="21" t="e">
        <f>VLOOKUP(B366,Hoja1!$B$5:$H$749,21,FALSE)</f>
        <v>#REF!</v>
      </c>
      <c r="W366" s="63" t="e">
        <f t="shared" si="197"/>
        <v>#REF!</v>
      </c>
    </row>
    <row r="367" spans="1:23" x14ac:dyDescent="0.3">
      <c r="A367" s="4">
        <v>363</v>
      </c>
      <c r="B367" s="5" t="s">
        <v>773</v>
      </c>
      <c r="C367" s="5" t="s">
        <v>685</v>
      </c>
      <c r="D367" s="5" t="s">
        <v>744</v>
      </c>
      <c r="E367" s="5" t="s">
        <v>774</v>
      </c>
      <c r="F367" s="6" t="s">
        <v>12</v>
      </c>
      <c r="G367" s="15">
        <v>5894.9</v>
      </c>
      <c r="H367" s="15">
        <v>2550.6</v>
      </c>
      <c r="I367" s="23">
        <f t="shared" si="198"/>
        <v>-0.56730000000000003</v>
      </c>
      <c r="J367" s="22" t="s">
        <v>1543</v>
      </c>
      <c r="K367" s="31" t="str">
        <f t="shared" si="214"/>
        <v>Subgrupo 1.1</v>
      </c>
      <c r="L367" s="28" t="s">
        <v>1555</v>
      </c>
      <c r="M367" s="28" t="s">
        <v>1556</v>
      </c>
      <c r="N367" s="36">
        <f>ROUND(IF(0.75*G367&lt;1.03*H367,0.75*G367,1.03*H367),1)</f>
        <v>2627.1</v>
      </c>
      <c r="O367" s="37">
        <f>ROUND(IF(G367&lt;1.08*H367,G367,1.08*H367),2)</f>
        <v>2754.65</v>
      </c>
      <c r="P367" s="59">
        <f>IFERROR(VLOOKUP(B367,#REF!,2,FALSE),0)</f>
        <v>0</v>
      </c>
      <c r="Q367" s="60">
        <f>IFERROR(VLOOKUP(B367,#REF!,2,FALSE),0)</f>
        <v>0</v>
      </c>
      <c r="R367" s="53">
        <f t="shared" si="194"/>
        <v>0</v>
      </c>
      <c r="S367" s="67">
        <f t="shared" si="199"/>
        <v>0</v>
      </c>
      <c r="T367" s="65">
        <f t="shared" si="195"/>
        <v>0</v>
      </c>
      <c r="U367" s="64">
        <f t="shared" si="196"/>
        <v>0</v>
      </c>
      <c r="V367" s="21" t="e">
        <f>VLOOKUP(B367,Hoja1!$B$5:$H$749,21,FALSE)</f>
        <v>#REF!</v>
      </c>
      <c r="W367" s="63" t="e">
        <f t="shared" si="197"/>
        <v>#REF!</v>
      </c>
    </row>
    <row r="368" spans="1:23" x14ac:dyDescent="0.3">
      <c r="A368" s="4">
        <v>364</v>
      </c>
      <c r="B368" s="5" t="s">
        <v>775</v>
      </c>
      <c r="C368" s="5" t="s">
        <v>685</v>
      </c>
      <c r="D368" s="5" t="s">
        <v>744</v>
      </c>
      <c r="E368" s="5" t="s">
        <v>776</v>
      </c>
      <c r="F368" s="6" t="s">
        <v>12</v>
      </c>
      <c r="G368" s="15">
        <v>26337</v>
      </c>
      <c r="H368" s="15">
        <v>29989.759999999998</v>
      </c>
      <c r="I368" s="23">
        <f t="shared" si="198"/>
        <v>0.13869999999999999</v>
      </c>
      <c r="J368" s="22" t="s">
        <v>1549</v>
      </c>
      <c r="K368" s="31" t="str">
        <f t="shared" si="214"/>
        <v xml:space="preserve">Grupo 2 </v>
      </c>
      <c r="L368" s="24">
        <f t="shared" si="217"/>
        <v>0.10800000000000001</v>
      </c>
      <c r="M368" s="24">
        <f t="shared" si="218"/>
        <v>0.16</v>
      </c>
      <c r="N368" s="34">
        <f t="shared" ref="N368:N369" si="225">ROUND(H368*(1+L368),2)</f>
        <v>33228.65</v>
      </c>
      <c r="O368" s="35">
        <f t="shared" ref="O368:O369" si="226">ROUND(H368*(1+M368),2)</f>
        <v>34788.120000000003</v>
      </c>
      <c r="P368" s="59">
        <f>IFERROR(VLOOKUP(B368,#REF!,2,FALSE),0)</f>
        <v>0</v>
      </c>
      <c r="Q368" s="60">
        <f>IFERROR(VLOOKUP(B368,#REF!,2,FALSE),0)</f>
        <v>0</v>
      </c>
      <c r="R368" s="53">
        <f t="shared" si="194"/>
        <v>0</v>
      </c>
      <c r="S368" s="67">
        <f t="shared" si="199"/>
        <v>0</v>
      </c>
      <c r="T368" s="65">
        <f t="shared" si="195"/>
        <v>0</v>
      </c>
      <c r="U368" s="64">
        <f t="shared" si="196"/>
        <v>0</v>
      </c>
      <c r="V368" s="21" t="e">
        <f>VLOOKUP(B368,Hoja1!$B$5:$H$749,21,FALSE)</f>
        <v>#REF!</v>
      </c>
      <c r="W368" s="63" t="e">
        <f t="shared" si="197"/>
        <v>#REF!</v>
      </c>
    </row>
    <row r="369" spans="1:23" x14ac:dyDescent="0.3">
      <c r="A369" s="4">
        <v>365</v>
      </c>
      <c r="B369" s="5" t="s">
        <v>777</v>
      </c>
      <c r="C369" s="5" t="s">
        <v>685</v>
      </c>
      <c r="D369" s="5" t="s">
        <v>744</v>
      </c>
      <c r="E369" s="5" t="s">
        <v>778</v>
      </c>
      <c r="F369" s="6" t="s">
        <v>12</v>
      </c>
      <c r="G369" s="15">
        <v>1621.8999999999999</v>
      </c>
      <c r="H369" s="15">
        <v>2653.9</v>
      </c>
      <c r="I369" s="23">
        <f t="shared" si="198"/>
        <v>0.63629999999999998</v>
      </c>
      <c r="J369" s="22" t="s">
        <v>1550</v>
      </c>
      <c r="K369" s="31" t="str">
        <f t="shared" si="214"/>
        <v xml:space="preserve">Grupo 2 </v>
      </c>
      <c r="L369" s="24">
        <f t="shared" si="217"/>
        <v>0.10800000000000001</v>
      </c>
      <c r="M369" s="24">
        <f t="shared" si="218"/>
        <v>0.16</v>
      </c>
      <c r="N369" s="34">
        <f t="shared" si="225"/>
        <v>2940.52</v>
      </c>
      <c r="O369" s="35">
        <f t="shared" si="226"/>
        <v>3078.52</v>
      </c>
      <c r="P369" s="59">
        <f>IFERROR(VLOOKUP(B369,#REF!,2,FALSE),0)</f>
        <v>0</v>
      </c>
      <c r="Q369" s="60">
        <f>IFERROR(VLOOKUP(B369,#REF!,2,FALSE),0)</f>
        <v>0</v>
      </c>
      <c r="R369" s="53">
        <f t="shared" si="194"/>
        <v>0</v>
      </c>
      <c r="S369" s="67">
        <f t="shared" si="199"/>
        <v>0</v>
      </c>
      <c r="T369" s="65">
        <f t="shared" si="195"/>
        <v>0</v>
      </c>
      <c r="U369" s="64">
        <f t="shared" si="196"/>
        <v>0</v>
      </c>
      <c r="V369" s="21" t="e">
        <f>VLOOKUP(B369,Hoja1!$B$5:$H$749,21,FALSE)</f>
        <v>#REF!</v>
      </c>
      <c r="W369" s="63" t="e">
        <f t="shared" si="197"/>
        <v>#REF!</v>
      </c>
    </row>
    <row r="370" spans="1:23" x14ac:dyDescent="0.3">
      <c r="A370" s="4">
        <v>366</v>
      </c>
      <c r="B370" s="5" t="s">
        <v>779</v>
      </c>
      <c r="C370" s="5" t="s">
        <v>685</v>
      </c>
      <c r="D370" s="5" t="s">
        <v>744</v>
      </c>
      <c r="E370" s="5" t="s">
        <v>780</v>
      </c>
      <c r="F370" s="6" t="s">
        <v>60</v>
      </c>
      <c r="G370" s="15">
        <v>126118.9</v>
      </c>
      <c r="H370" s="15">
        <v>72749.350000000006</v>
      </c>
      <c r="I370" s="23">
        <f t="shared" si="198"/>
        <v>-0.42320000000000002</v>
      </c>
      <c r="J370" s="22" t="s">
        <v>1543</v>
      </c>
      <c r="K370" s="30" t="str">
        <f t="shared" si="191"/>
        <v>X &lt; -40%D</v>
      </c>
      <c r="L370" s="24" t="e">
        <f>VLOOKUP(K370,#REF!,2,FALSE)</f>
        <v>#REF!</v>
      </c>
      <c r="M370" s="24" t="e">
        <f>VLOOKUP(K370,#REF!,3,FALSE)</f>
        <v>#REF!</v>
      </c>
      <c r="N370" s="34" t="e">
        <f>ROUND(H370*(1+L370),2)</f>
        <v>#REF!</v>
      </c>
      <c r="O370" s="35" t="e">
        <f>ROUND(H370*(1+M370),2)</f>
        <v>#REF!</v>
      </c>
      <c r="P370" s="57">
        <f>IFERROR(VLOOKUP(B370,#REF!,2,FALSE),0)</f>
        <v>0</v>
      </c>
      <c r="Q370" s="58">
        <f>IFERROR(VLOOKUP(B370,#REF!,2,FALSE),0)</f>
        <v>0</v>
      </c>
      <c r="R370" s="54">
        <f t="shared" si="194"/>
        <v>0</v>
      </c>
      <c r="S370" s="67" t="e">
        <f t="shared" si="199"/>
        <v>#REF!</v>
      </c>
      <c r="T370" s="65" t="e">
        <f t="shared" si="195"/>
        <v>#REF!</v>
      </c>
      <c r="U370" s="64" t="e">
        <f t="shared" si="196"/>
        <v>#REF!</v>
      </c>
      <c r="V370" s="21" t="e">
        <f>VLOOKUP(B370,Hoja1!$B$5:$H$749,21,FALSE)</f>
        <v>#REF!</v>
      </c>
      <c r="W370" s="63" t="e">
        <f t="shared" si="197"/>
        <v>#REF!</v>
      </c>
    </row>
    <row r="371" spans="1:23" x14ac:dyDescent="0.3">
      <c r="A371" s="4">
        <v>367</v>
      </c>
      <c r="B371" s="5" t="s">
        <v>781</v>
      </c>
      <c r="C371" s="5" t="s">
        <v>685</v>
      </c>
      <c r="D371" s="5" t="s">
        <v>744</v>
      </c>
      <c r="E371" s="5" t="s">
        <v>782</v>
      </c>
      <c r="F371" s="6" t="s">
        <v>12</v>
      </c>
      <c r="G371" s="15">
        <v>2089.8000000000002</v>
      </c>
      <c r="H371" s="15">
        <v>9348</v>
      </c>
      <c r="I371" s="23">
        <f t="shared" si="198"/>
        <v>3.4731999999999998</v>
      </c>
      <c r="J371" s="22" t="s">
        <v>1550</v>
      </c>
      <c r="K371" s="31" t="str">
        <f t="shared" ref="K371:K372" si="227">IF(AND(H371&gt;0,(0.5*G371)&gt;H371),"Subgrupo 1.1",IF(AND((0.5*G371)&lt;H371,G371&gt;H371),"Subgrupo 1.2","Grupo 2 "))</f>
        <v xml:space="preserve">Grupo 2 </v>
      </c>
      <c r="L371" s="24">
        <f t="shared" ref="L371" si="228">IF(H371&gt;=G371,10.8%," ")</f>
        <v>0.10800000000000001</v>
      </c>
      <c r="M371" s="24">
        <f t="shared" ref="M371" si="229">IF(H371&gt;=G371,16%," ")</f>
        <v>0.16</v>
      </c>
      <c r="N371" s="34">
        <f>ROUND(H371*(1+L371),2)</f>
        <v>10357.58</v>
      </c>
      <c r="O371" s="35">
        <f>ROUND(H371*(1+M371),2)</f>
        <v>10843.68</v>
      </c>
      <c r="P371" s="59">
        <f>IFERROR(VLOOKUP(B371,#REF!,2,FALSE),0)</f>
        <v>0</v>
      </c>
      <c r="Q371" s="60">
        <f>IFERROR(VLOOKUP(B371,#REF!,2,FALSE),0)</f>
        <v>0</v>
      </c>
      <c r="R371" s="53">
        <f t="shared" si="194"/>
        <v>0</v>
      </c>
      <c r="S371" s="67">
        <f t="shared" si="199"/>
        <v>0</v>
      </c>
      <c r="T371" s="65">
        <f t="shared" si="195"/>
        <v>0</v>
      </c>
      <c r="U371" s="64">
        <f t="shared" si="196"/>
        <v>0</v>
      </c>
      <c r="V371" s="21" t="e">
        <f>VLOOKUP(B371,Hoja1!$B$5:$H$749,21,FALSE)</f>
        <v>#REF!</v>
      </c>
      <c r="W371" s="63" t="e">
        <f t="shared" si="197"/>
        <v>#REF!</v>
      </c>
    </row>
    <row r="372" spans="1:23" x14ac:dyDescent="0.3">
      <c r="A372" s="4">
        <v>368</v>
      </c>
      <c r="B372" s="5" t="s">
        <v>783</v>
      </c>
      <c r="C372" s="5" t="s">
        <v>685</v>
      </c>
      <c r="D372" s="5" t="s">
        <v>744</v>
      </c>
      <c r="E372" s="5" t="s">
        <v>784</v>
      </c>
      <c r="F372" s="6" t="s">
        <v>12</v>
      </c>
      <c r="G372" s="15">
        <v>7353.16</v>
      </c>
      <c r="H372" s="15">
        <v>361</v>
      </c>
      <c r="I372" s="23">
        <f t="shared" si="198"/>
        <v>-0.95089999999999997</v>
      </c>
      <c r="J372" s="22" t="s">
        <v>1543</v>
      </c>
      <c r="K372" s="31" t="str">
        <f t="shared" si="227"/>
        <v>Subgrupo 1.1</v>
      </c>
      <c r="L372" s="28" t="s">
        <v>1555</v>
      </c>
      <c r="M372" s="28" t="s">
        <v>1556</v>
      </c>
      <c r="N372" s="36">
        <f>ROUND(IF(0.75*G372&lt;1.03*H372,0.75*G372,1.03*H372),1)</f>
        <v>371.8</v>
      </c>
      <c r="O372" s="37">
        <f>ROUND(IF(G372&lt;1.08*H372,G372,1.08*H372),2)</f>
        <v>389.88</v>
      </c>
      <c r="P372" s="59">
        <f>IFERROR(VLOOKUP(B372,#REF!,2,FALSE),0)</f>
        <v>0</v>
      </c>
      <c r="Q372" s="60">
        <f>IFERROR(VLOOKUP(B372,#REF!,2,FALSE),0)</f>
        <v>0</v>
      </c>
      <c r="R372" s="53">
        <f t="shared" si="194"/>
        <v>0</v>
      </c>
      <c r="S372" s="67">
        <f t="shared" si="199"/>
        <v>0</v>
      </c>
      <c r="T372" s="65">
        <f t="shared" si="195"/>
        <v>0</v>
      </c>
      <c r="U372" s="64">
        <f t="shared" si="196"/>
        <v>0</v>
      </c>
      <c r="V372" s="21" t="e">
        <f>VLOOKUP(B372,Hoja1!$B$5:$H$749,21,FALSE)</f>
        <v>#REF!</v>
      </c>
      <c r="W372" s="63" t="e">
        <f t="shared" si="197"/>
        <v>#REF!</v>
      </c>
    </row>
    <row r="373" spans="1:23" x14ac:dyDescent="0.3">
      <c r="A373" s="4">
        <v>369</v>
      </c>
      <c r="B373" s="5" t="s">
        <v>785</v>
      </c>
      <c r="C373" s="5" t="s">
        <v>685</v>
      </c>
      <c r="D373" s="5" t="s">
        <v>744</v>
      </c>
      <c r="E373" s="5" t="s">
        <v>786</v>
      </c>
      <c r="F373" s="6" t="s">
        <v>60</v>
      </c>
      <c r="G373" s="15">
        <v>141135.54999999999</v>
      </c>
      <c r="H373" s="15">
        <v>94112.760000000009</v>
      </c>
      <c r="I373" s="23">
        <f t="shared" si="198"/>
        <v>-0.3332</v>
      </c>
      <c r="J373" s="22" t="s">
        <v>1544</v>
      </c>
      <c r="K373" s="30" t="str">
        <f t="shared" si="191"/>
        <v>-40%≤ X &lt; -30%D</v>
      </c>
      <c r="L373" s="24" t="e">
        <f>VLOOKUP(K373,#REF!,2,FALSE)</f>
        <v>#REF!</v>
      </c>
      <c r="M373" s="24" t="e">
        <f>VLOOKUP(K373,#REF!,3,FALSE)</f>
        <v>#REF!</v>
      </c>
      <c r="N373" s="34" t="e">
        <f t="shared" ref="N373:N374" si="230">ROUND(H373*(1+L373),2)</f>
        <v>#REF!</v>
      </c>
      <c r="O373" s="35" t="e">
        <f t="shared" ref="O373:O374" si="231">ROUND(H373*(1+M373),2)</f>
        <v>#REF!</v>
      </c>
      <c r="P373" s="57">
        <f>IFERROR(VLOOKUP(B373,#REF!,2,FALSE),0)</f>
        <v>0</v>
      </c>
      <c r="Q373" s="58">
        <f>IFERROR(VLOOKUP(B373,#REF!,2,FALSE),0)</f>
        <v>0</v>
      </c>
      <c r="R373" s="54">
        <f t="shared" si="194"/>
        <v>0</v>
      </c>
      <c r="S373" s="67" t="e">
        <f t="shared" si="199"/>
        <v>#REF!</v>
      </c>
      <c r="T373" s="65" t="e">
        <f t="shared" si="195"/>
        <v>#REF!</v>
      </c>
      <c r="U373" s="64" t="e">
        <f t="shared" si="196"/>
        <v>#REF!</v>
      </c>
      <c r="V373" s="21" t="e">
        <f>VLOOKUP(B373,Hoja1!$B$5:$H$749,21,FALSE)</f>
        <v>#REF!</v>
      </c>
      <c r="W373" s="63" t="e">
        <f t="shared" si="197"/>
        <v>#REF!</v>
      </c>
    </row>
    <row r="374" spans="1:23" x14ac:dyDescent="0.3">
      <c r="A374" s="4">
        <v>370</v>
      </c>
      <c r="B374" s="5" t="s">
        <v>787</v>
      </c>
      <c r="C374" s="5" t="s">
        <v>685</v>
      </c>
      <c r="D374" s="5" t="s">
        <v>685</v>
      </c>
      <c r="E374" s="5" t="s">
        <v>685</v>
      </c>
      <c r="F374" s="6" t="s">
        <v>30</v>
      </c>
      <c r="G374" s="15">
        <v>401468.77999999997</v>
      </c>
      <c r="H374" s="15">
        <v>280665.31999999995</v>
      </c>
      <c r="I374" s="23">
        <f t="shared" si="198"/>
        <v>-0.3009</v>
      </c>
      <c r="J374" s="22" t="s">
        <v>1544</v>
      </c>
      <c r="K374" s="30" t="str">
        <f t="shared" si="191"/>
        <v>-40%≤ X &lt; -30%B</v>
      </c>
      <c r="L374" s="24" t="e">
        <f>VLOOKUP(K374,#REF!,2,FALSE)</f>
        <v>#REF!</v>
      </c>
      <c r="M374" s="24" t="e">
        <f>VLOOKUP(K374,#REF!,3,FALSE)</f>
        <v>#REF!</v>
      </c>
      <c r="N374" s="34" t="e">
        <f t="shared" si="230"/>
        <v>#REF!</v>
      </c>
      <c r="O374" s="35" t="e">
        <f t="shared" si="231"/>
        <v>#REF!</v>
      </c>
      <c r="P374" s="57">
        <f>IFERROR(VLOOKUP(B374,#REF!,2,FALSE),0)</f>
        <v>0</v>
      </c>
      <c r="Q374" s="58">
        <f>IFERROR(VLOOKUP(B374,#REF!,2,FALSE),0)</f>
        <v>0</v>
      </c>
      <c r="R374" s="54">
        <f t="shared" si="194"/>
        <v>0</v>
      </c>
      <c r="S374" s="67" t="e">
        <f t="shared" si="199"/>
        <v>#REF!</v>
      </c>
      <c r="T374" s="65" t="e">
        <f t="shared" si="195"/>
        <v>#REF!</v>
      </c>
      <c r="U374" s="64" t="e">
        <f t="shared" si="196"/>
        <v>#REF!</v>
      </c>
      <c r="V374" s="21" t="e">
        <f>VLOOKUP(B374,Hoja1!$B$5:$H$749,21,FALSE)</f>
        <v>#REF!</v>
      </c>
      <c r="W374" s="63" t="e">
        <f t="shared" si="197"/>
        <v>#REF!</v>
      </c>
    </row>
    <row r="375" spans="1:23" x14ac:dyDescent="0.3">
      <c r="A375" s="4">
        <v>371</v>
      </c>
      <c r="B375" s="5" t="s">
        <v>788</v>
      </c>
      <c r="C375" s="5" t="s">
        <v>685</v>
      </c>
      <c r="D375" s="5" t="s">
        <v>685</v>
      </c>
      <c r="E375" s="5" t="s">
        <v>789</v>
      </c>
      <c r="F375" s="6" t="s">
        <v>12</v>
      </c>
      <c r="G375" s="15">
        <v>96583.2</v>
      </c>
      <c r="H375" s="15">
        <v>53142.3</v>
      </c>
      <c r="I375" s="23">
        <f t="shared" si="198"/>
        <v>-0.44979999999999998</v>
      </c>
      <c r="J375" s="22" t="s">
        <v>1544</v>
      </c>
      <c r="K375" s="31" t="str">
        <f>IF(AND(H375&gt;0,(0.5*G375)&gt;H375),"Subgrupo 1.1",IF(AND((0.5*G375)&lt;H375,G375&gt;H375),"Subgrupo 1.2","Grupo 2 "))</f>
        <v>Subgrupo 1.2</v>
      </c>
      <c r="L375" s="28" t="s">
        <v>1556</v>
      </c>
      <c r="M375" s="28" t="s">
        <v>1557</v>
      </c>
      <c r="N375" s="36">
        <f>ROUND(IF(G375&lt;1.08*H375,G375,1.08*H375),2)</f>
        <v>57393.68</v>
      </c>
      <c r="O375" s="37">
        <f>ROUND(IF(1.05*G375&lt;1.13*H375,1.05*G375,1.13*H375),2)</f>
        <v>60050.8</v>
      </c>
      <c r="P375" s="59">
        <f>IFERROR(VLOOKUP(B375,#REF!,2,FALSE),0)</f>
        <v>0</v>
      </c>
      <c r="Q375" s="60">
        <f>IFERROR(VLOOKUP(B375,#REF!,2,FALSE),0)</f>
        <v>0</v>
      </c>
      <c r="R375" s="53">
        <f t="shared" si="194"/>
        <v>0</v>
      </c>
      <c r="S375" s="67">
        <f t="shared" si="199"/>
        <v>0</v>
      </c>
      <c r="T375" s="65">
        <f t="shared" si="195"/>
        <v>0</v>
      </c>
      <c r="U375" s="64">
        <f t="shared" si="196"/>
        <v>0</v>
      </c>
      <c r="V375" s="21" t="e">
        <f>VLOOKUP(B375,Hoja1!$B$5:$H$749,21,FALSE)</f>
        <v>#REF!</v>
      </c>
      <c r="W375" s="63" t="e">
        <f t="shared" si="197"/>
        <v>#REF!</v>
      </c>
    </row>
    <row r="376" spans="1:23" x14ac:dyDescent="0.3">
      <c r="A376" s="4">
        <v>372</v>
      </c>
      <c r="B376" s="5" t="s">
        <v>790</v>
      </c>
      <c r="C376" s="5" t="s">
        <v>685</v>
      </c>
      <c r="D376" s="5" t="s">
        <v>791</v>
      </c>
      <c r="E376" s="5" t="s">
        <v>791</v>
      </c>
      <c r="F376" s="6" t="s">
        <v>9</v>
      </c>
      <c r="G376" s="15">
        <v>2375041.9200000004</v>
      </c>
      <c r="H376" s="15">
        <v>1767321.0799999998</v>
      </c>
      <c r="I376" s="23">
        <f t="shared" si="198"/>
        <v>-0.25590000000000002</v>
      </c>
      <c r="J376" s="22" t="s">
        <v>1545</v>
      </c>
      <c r="K376" s="30" t="str">
        <f t="shared" si="191"/>
        <v>-30%≤ X &lt; -20%A</v>
      </c>
      <c r="L376" s="24" t="e">
        <f>VLOOKUP(K376,#REF!,2,FALSE)</f>
        <v>#REF!</v>
      </c>
      <c r="M376" s="24" t="e">
        <f>VLOOKUP(K376,#REF!,3,FALSE)</f>
        <v>#REF!</v>
      </c>
      <c r="N376" s="34" t="e">
        <f t="shared" ref="N376:N378" si="232">ROUND(H376*(1+L376),2)</f>
        <v>#REF!</v>
      </c>
      <c r="O376" s="35" t="e">
        <f t="shared" ref="O376:O378" si="233">ROUND(H376*(1+M376),2)</f>
        <v>#REF!</v>
      </c>
      <c r="P376" s="57">
        <f>IFERROR(VLOOKUP(B376,#REF!,2,FALSE),0)</f>
        <v>0</v>
      </c>
      <c r="Q376" s="58">
        <f>IFERROR(VLOOKUP(B376,#REF!,2,FALSE),0)</f>
        <v>0</v>
      </c>
      <c r="R376" s="54">
        <f t="shared" si="194"/>
        <v>0</v>
      </c>
      <c r="S376" s="67" t="e">
        <f t="shared" si="199"/>
        <v>#REF!</v>
      </c>
      <c r="T376" s="65" t="e">
        <f t="shared" si="195"/>
        <v>#REF!</v>
      </c>
      <c r="U376" s="64" t="e">
        <f t="shared" si="196"/>
        <v>#REF!</v>
      </c>
      <c r="V376" s="21" t="e">
        <f>VLOOKUP(B376,Hoja1!$B$5:$H$749,21,FALSE)</f>
        <v>#REF!</v>
      </c>
      <c r="W376" s="63" t="e">
        <f t="shared" si="197"/>
        <v>#REF!</v>
      </c>
    </row>
    <row r="377" spans="1:23" x14ac:dyDescent="0.3">
      <c r="A377" s="4">
        <v>373</v>
      </c>
      <c r="B377" s="5" t="s">
        <v>792</v>
      </c>
      <c r="C377" s="5" t="s">
        <v>685</v>
      </c>
      <c r="D377" s="5" t="s">
        <v>791</v>
      </c>
      <c r="E377" s="5" t="s">
        <v>793</v>
      </c>
      <c r="F377" s="6" t="s">
        <v>60</v>
      </c>
      <c r="G377" s="15">
        <v>1011967.5199999999</v>
      </c>
      <c r="H377" s="15">
        <v>706203.3</v>
      </c>
      <c r="I377" s="23">
        <f t="shared" si="198"/>
        <v>-0.30209999999999998</v>
      </c>
      <c r="J377" s="22" t="s">
        <v>1544</v>
      </c>
      <c r="K377" s="30" t="str">
        <f t="shared" si="191"/>
        <v>-40%≤ X &lt; -30%D</v>
      </c>
      <c r="L377" s="24" t="e">
        <f>VLOOKUP(K377,#REF!,2,FALSE)</f>
        <v>#REF!</v>
      </c>
      <c r="M377" s="24" t="e">
        <f>VLOOKUP(K377,#REF!,3,FALSE)</f>
        <v>#REF!</v>
      </c>
      <c r="N377" s="34" t="e">
        <f t="shared" si="232"/>
        <v>#REF!</v>
      </c>
      <c r="O377" s="35" t="e">
        <f t="shared" si="233"/>
        <v>#REF!</v>
      </c>
      <c r="P377" s="57">
        <f>IFERROR(VLOOKUP(B377,#REF!,2,FALSE),0)</f>
        <v>0</v>
      </c>
      <c r="Q377" s="58">
        <f>IFERROR(VLOOKUP(B377,#REF!,2,FALSE),0)</f>
        <v>0</v>
      </c>
      <c r="R377" s="54">
        <f t="shared" si="194"/>
        <v>0</v>
      </c>
      <c r="S377" s="67" t="e">
        <f t="shared" si="199"/>
        <v>#REF!</v>
      </c>
      <c r="T377" s="65" t="e">
        <f t="shared" si="195"/>
        <v>#REF!</v>
      </c>
      <c r="U377" s="64" t="e">
        <f t="shared" si="196"/>
        <v>#REF!</v>
      </c>
      <c r="V377" s="21" t="e">
        <f>VLOOKUP(B377,Hoja1!$B$5:$H$749,21,FALSE)</f>
        <v>#REF!</v>
      </c>
      <c r="W377" s="63" t="e">
        <f t="shared" si="197"/>
        <v>#REF!</v>
      </c>
    </row>
    <row r="378" spans="1:23" x14ac:dyDescent="0.3">
      <c r="A378" s="4">
        <v>374</v>
      </c>
      <c r="B378" s="5" t="s">
        <v>794</v>
      </c>
      <c r="C378" s="5" t="s">
        <v>685</v>
      </c>
      <c r="D378" s="5" t="s">
        <v>795</v>
      </c>
      <c r="E378" s="5" t="s">
        <v>795</v>
      </c>
      <c r="F378" s="6" t="s">
        <v>9</v>
      </c>
      <c r="G378" s="15">
        <v>2341850.88</v>
      </c>
      <c r="H378" s="15">
        <v>1396523.11</v>
      </c>
      <c r="I378" s="23">
        <f t="shared" si="198"/>
        <v>-0.4037</v>
      </c>
      <c r="J378" s="22" t="s">
        <v>1543</v>
      </c>
      <c r="K378" s="30" t="str">
        <f t="shared" si="191"/>
        <v>X &lt; -40%A</v>
      </c>
      <c r="L378" s="24" t="e">
        <f>VLOOKUP(K378,#REF!,2,FALSE)</f>
        <v>#REF!</v>
      </c>
      <c r="M378" s="24" t="e">
        <f>VLOOKUP(K378,#REF!,3,FALSE)</f>
        <v>#REF!</v>
      </c>
      <c r="N378" s="34" t="e">
        <f t="shared" si="232"/>
        <v>#REF!</v>
      </c>
      <c r="O378" s="35" t="e">
        <f t="shared" si="233"/>
        <v>#REF!</v>
      </c>
      <c r="P378" s="57">
        <f>IFERROR(VLOOKUP(B378,#REF!,2,FALSE),0)</f>
        <v>0</v>
      </c>
      <c r="Q378" s="58">
        <f>IFERROR(VLOOKUP(B378,#REF!,2,FALSE),0)</f>
        <v>0</v>
      </c>
      <c r="R378" s="54">
        <f t="shared" si="194"/>
        <v>0</v>
      </c>
      <c r="S378" s="67" t="e">
        <f t="shared" si="199"/>
        <v>#REF!</v>
      </c>
      <c r="T378" s="65" t="e">
        <f t="shared" si="195"/>
        <v>#REF!</v>
      </c>
      <c r="U378" s="64" t="e">
        <f t="shared" si="196"/>
        <v>#REF!</v>
      </c>
      <c r="V378" s="21" t="e">
        <f>VLOOKUP(B378,Hoja1!$B$5:$H$749,21,FALSE)</f>
        <v>#REF!</v>
      </c>
      <c r="W378" s="63" t="e">
        <f t="shared" si="197"/>
        <v>#REF!</v>
      </c>
    </row>
    <row r="379" spans="1:23" x14ac:dyDescent="0.3">
      <c r="A379" s="4">
        <v>375</v>
      </c>
      <c r="B379" s="5" t="s">
        <v>796</v>
      </c>
      <c r="C379" s="5" t="s">
        <v>685</v>
      </c>
      <c r="D379" s="5" t="s">
        <v>795</v>
      </c>
      <c r="E379" s="5" t="s">
        <v>353</v>
      </c>
      <c r="F379" s="6" t="s">
        <v>12</v>
      </c>
      <c r="G379" s="15">
        <v>1224056.08</v>
      </c>
      <c r="H379" s="15">
        <v>602138.60000000009</v>
      </c>
      <c r="I379" s="23">
        <f t="shared" si="198"/>
        <v>-0.5081</v>
      </c>
      <c r="J379" s="22" t="s">
        <v>1543</v>
      </c>
      <c r="K379" s="31" t="str">
        <f t="shared" ref="K379:K380" si="234">IF(AND(H379&gt;0,(0.5*G379)&gt;H379),"Subgrupo 1.1",IF(AND((0.5*G379)&lt;H379,G379&gt;H379),"Subgrupo 1.2","Grupo 2 "))</f>
        <v>Subgrupo 1.1</v>
      </c>
      <c r="L379" s="28" t="s">
        <v>1555</v>
      </c>
      <c r="M379" s="28" t="s">
        <v>1556</v>
      </c>
      <c r="N379" s="36">
        <f>ROUND(IF(0.75*G379&lt;1.03*H379,0.75*G379,1.03*H379),1)</f>
        <v>620202.80000000005</v>
      </c>
      <c r="O379" s="37">
        <f>ROUND(IF(G379&lt;1.08*H379,G379,1.08*H379),2)</f>
        <v>650309.68999999994</v>
      </c>
      <c r="P379" s="59">
        <f>IFERROR(VLOOKUP(B379,#REF!,2,FALSE),0)</f>
        <v>0</v>
      </c>
      <c r="Q379" s="60">
        <f>IFERROR(VLOOKUP(B379,#REF!,2,FALSE),0)</f>
        <v>0</v>
      </c>
      <c r="R379" s="53">
        <f t="shared" si="194"/>
        <v>0</v>
      </c>
      <c r="S379" s="67">
        <f t="shared" si="199"/>
        <v>0</v>
      </c>
      <c r="T379" s="65">
        <f t="shared" si="195"/>
        <v>0</v>
      </c>
      <c r="U379" s="64">
        <f t="shared" si="196"/>
        <v>0</v>
      </c>
      <c r="V379" s="21" t="e">
        <f>VLOOKUP(B379,Hoja1!$B$5:$H$749,21,FALSE)</f>
        <v>#REF!</v>
      </c>
      <c r="W379" s="63" t="e">
        <f t="shared" si="197"/>
        <v>#REF!</v>
      </c>
    </row>
    <row r="380" spans="1:23" x14ac:dyDescent="0.3">
      <c r="A380" s="4">
        <v>376</v>
      </c>
      <c r="B380" s="5" t="s">
        <v>797</v>
      </c>
      <c r="C380" s="5" t="s">
        <v>685</v>
      </c>
      <c r="D380" s="5" t="s">
        <v>795</v>
      </c>
      <c r="E380" s="5" t="s">
        <v>798</v>
      </c>
      <c r="F380" s="6" t="s">
        <v>12</v>
      </c>
      <c r="G380" s="15">
        <v>42577.599999999999</v>
      </c>
      <c r="H380" s="15">
        <v>31847.200000000004</v>
      </c>
      <c r="I380" s="23">
        <f t="shared" si="198"/>
        <v>-0.252</v>
      </c>
      <c r="J380" s="22" t="s">
        <v>1545</v>
      </c>
      <c r="K380" s="31" t="str">
        <f t="shared" si="234"/>
        <v>Subgrupo 1.2</v>
      </c>
      <c r="L380" s="28" t="s">
        <v>1556</v>
      </c>
      <c r="M380" s="28" t="s">
        <v>1557</v>
      </c>
      <c r="N380" s="36">
        <f>ROUND(IF(G380&lt;1.08*H380,G380,1.08*H380),2)</f>
        <v>34394.980000000003</v>
      </c>
      <c r="O380" s="37">
        <f>ROUND(IF(1.05*G380&lt;1.13*H380,1.05*G380,1.13*H380),2)</f>
        <v>35987.339999999997</v>
      </c>
      <c r="P380" s="59">
        <f>IFERROR(VLOOKUP(B380,#REF!,2,FALSE),0)</f>
        <v>0</v>
      </c>
      <c r="Q380" s="60">
        <f>IFERROR(VLOOKUP(B380,#REF!,2,FALSE),0)</f>
        <v>0</v>
      </c>
      <c r="R380" s="53">
        <f t="shared" si="194"/>
        <v>0</v>
      </c>
      <c r="S380" s="67">
        <f t="shared" si="199"/>
        <v>0</v>
      </c>
      <c r="T380" s="65">
        <f t="shared" si="195"/>
        <v>0</v>
      </c>
      <c r="U380" s="64">
        <f t="shared" si="196"/>
        <v>0</v>
      </c>
      <c r="V380" s="21" t="e">
        <f>VLOOKUP(B380,Hoja1!$B$5:$H$749,21,FALSE)</f>
        <v>#REF!</v>
      </c>
      <c r="W380" s="63" t="e">
        <f t="shared" si="197"/>
        <v>#REF!</v>
      </c>
    </row>
    <row r="381" spans="1:23" x14ac:dyDescent="0.3">
      <c r="A381" s="4">
        <v>377</v>
      </c>
      <c r="B381" s="5" t="s">
        <v>799</v>
      </c>
      <c r="C381" s="5" t="s">
        <v>685</v>
      </c>
      <c r="D381" s="5" t="s">
        <v>784</v>
      </c>
      <c r="E381" s="5" t="s">
        <v>800</v>
      </c>
      <c r="F381" s="6" t="s">
        <v>9</v>
      </c>
      <c r="G381" s="15">
        <v>515725.19</v>
      </c>
      <c r="H381" s="15">
        <v>322864.78999999998</v>
      </c>
      <c r="I381" s="23">
        <f t="shared" si="198"/>
        <v>-0.374</v>
      </c>
      <c r="J381" s="22" t="s">
        <v>1544</v>
      </c>
      <c r="K381" s="30" t="str">
        <f t="shared" si="191"/>
        <v>-40%≤ X &lt; -30%A</v>
      </c>
      <c r="L381" s="24" t="e">
        <f>VLOOKUP(K381,#REF!,2,FALSE)</f>
        <v>#REF!</v>
      </c>
      <c r="M381" s="24" t="e">
        <f>VLOOKUP(K381,#REF!,3,FALSE)</f>
        <v>#REF!</v>
      </c>
      <c r="N381" s="34" t="e">
        <f>ROUND(H381*(1+L381),2)</f>
        <v>#REF!</v>
      </c>
      <c r="O381" s="35" t="e">
        <f>ROUND(H381*(1+M381),2)</f>
        <v>#REF!</v>
      </c>
      <c r="P381" s="57">
        <f>IFERROR(VLOOKUP(B381,#REF!,2,FALSE),0)</f>
        <v>0</v>
      </c>
      <c r="Q381" s="58">
        <f>IFERROR(VLOOKUP(B381,#REF!,2,FALSE),0)</f>
        <v>0</v>
      </c>
      <c r="R381" s="54">
        <f t="shared" si="194"/>
        <v>0</v>
      </c>
      <c r="S381" s="67" t="e">
        <f t="shared" si="199"/>
        <v>#REF!</v>
      </c>
      <c r="T381" s="65" t="e">
        <f t="shared" si="195"/>
        <v>#REF!</v>
      </c>
      <c r="U381" s="64" t="e">
        <f t="shared" si="196"/>
        <v>#REF!</v>
      </c>
      <c r="V381" s="21" t="e">
        <f>VLOOKUP(B381,Hoja1!$B$5:$H$749,21,FALSE)</f>
        <v>#REF!</v>
      </c>
      <c r="W381" s="63" t="e">
        <f t="shared" si="197"/>
        <v>#REF!</v>
      </c>
    </row>
    <row r="382" spans="1:23" x14ac:dyDescent="0.3">
      <c r="A382" s="4">
        <v>378</v>
      </c>
      <c r="B382" s="5" t="s">
        <v>801</v>
      </c>
      <c r="C382" s="5" t="s">
        <v>685</v>
      </c>
      <c r="D382" s="5" t="s">
        <v>784</v>
      </c>
      <c r="E382" s="5" t="s">
        <v>802</v>
      </c>
      <c r="F382" s="6" t="s">
        <v>12</v>
      </c>
      <c r="G382" s="15">
        <v>24063.439999999999</v>
      </c>
      <c r="H382" s="15">
        <v>19365.580000000002</v>
      </c>
      <c r="I382" s="23">
        <f t="shared" si="198"/>
        <v>-0.19520000000000001</v>
      </c>
      <c r="J382" s="22" t="s">
        <v>1546</v>
      </c>
      <c r="K382" s="31" t="str">
        <f t="shared" ref="K382:K384" si="235">IF(AND(H382&gt;0,(0.5*G382)&gt;H382),"Subgrupo 1.1",IF(AND((0.5*G382)&lt;H382,G382&gt;H382),"Subgrupo 1.2","Grupo 2 "))</f>
        <v>Subgrupo 1.2</v>
      </c>
      <c r="L382" s="28" t="s">
        <v>1556</v>
      </c>
      <c r="M382" s="28" t="s">
        <v>1557</v>
      </c>
      <c r="N382" s="36">
        <f>ROUND(IF(G382&lt;1.08*H382,G382,1.08*H382),2)</f>
        <v>20914.830000000002</v>
      </c>
      <c r="O382" s="37">
        <f>ROUND(IF(1.05*G382&lt;1.13*H382,1.05*G382,1.13*H382),2)</f>
        <v>21883.11</v>
      </c>
      <c r="P382" s="59">
        <f>IFERROR(VLOOKUP(B382,#REF!,2,FALSE),0)</f>
        <v>0</v>
      </c>
      <c r="Q382" s="60">
        <f>IFERROR(VLOOKUP(B382,#REF!,2,FALSE),0)</f>
        <v>0</v>
      </c>
      <c r="R382" s="53">
        <f t="shared" si="194"/>
        <v>0</v>
      </c>
      <c r="S382" s="67">
        <f t="shared" si="199"/>
        <v>0</v>
      </c>
      <c r="T382" s="65">
        <f t="shared" si="195"/>
        <v>0</v>
      </c>
      <c r="U382" s="64">
        <f t="shared" si="196"/>
        <v>0</v>
      </c>
      <c r="V382" s="21" t="e">
        <f>VLOOKUP(B382,Hoja1!$B$5:$H$749,21,FALSE)</f>
        <v>#REF!</v>
      </c>
      <c r="W382" s="63" t="e">
        <f t="shared" si="197"/>
        <v>#REF!</v>
      </c>
    </row>
    <row r="383" spans="1:23" x14ac:dyDescent="0.3">
      <c r="A383" s="4">
        <v>379</v>
      </c>
      <c r="B383" s="5" t="s">
        <v>803</v>
      </c>
      <c r="C383" s="5" t="s">
        <v>685</v>
      </c>
      <c r="D383" s="5" t="s">
        <v>784</v>
      </c>
      <c r="E383" s="5" t="s">
        <v>804</v>
      </c>
      <c r="F383" s="6" t="s">
        <v>12</v>
      </c>
      <c r="G383" s="15">
        <v>35367.69000000001</v>
      </c>
      <c r="H383" s="15">
        <v>44456.84</v>
      </c>
      <c r="I383" s="23">
        <f t="shared" si="198"/>
        <v>0.25700000000000001</v>
      </c>
      <c r="J383" s="22" t="s">
        <v>1550</v>
      </c>
      <c r="K383" s="31" t="str">
        <f t="shared" si="235"/>
        <v xml:space="preserve">Grupo 2 </v>
      </c>
      <c r="L383" s="24">
        <f t="shared" ref="L383:L384" si="236">IF(H383&gt;=G383,10.8%," ")</f>
        <v>0.10800000000000001</v>
      </c>
      <c r="M383" s="24">
        <f t="shared" ref="M383:M384" si="237">IF(H383&gt;=G383,16%," ")</f>
        <v>0.16</v>
      </c>
      <c r="N383" s="34">
        <f t="shared" ref="N383:N384" si="238">ROUND(H383*(1+L383),2)</f>
        <v>49258.18</v>
      </c>
      <c r="O383" s="35">
        <f t="shared" ref="O383:O384" si="239">ROUND(H383*(1+M383),2)</f>
        <v>51569.93</v>
      </c>
      <c r="P383" s="59">
        <f>IFERROR(VLOOKUP(B383,#REF!,2,FALSE),0)</f>
        <v>0</v>
      </c>
      <c r="Q383" s="60">
        <f>IFERROR(VLOOKUP(B383,#REF!,2,FALSE),0)</f>
        <v>0</v>
      </c>
      <c r="R383" s="53">
        <f t="shared" si="194"/>
        <v>0</v>
      </c>
      <c r="S383" s="67">
        <f t="shared" si="199"/>
        <v>0</v>
      </c>
      <c r="T383" s="65">
        <f t="shared" si="195"/>
        <v>0</v>
      </c>
      <c r="U383" s="64">
        <f t="shared" si="196"/>
        <v>0</v>
      </c>
      <c r="V383" s="21" t="e">
        <f>VLOOKUP(B383,Hoja1!$B$5:$H$749,21,FALSE)</f>
        <v>#REF!</v>
      </c>
      <c r="W383" s="63" t="e">
        <f t="shared" si="197"/>
        <v>#REF!</v>
      </c>
    </row>
    <row r="384" spans="1:23" x14ac:dyDescent="0.3">
      <c r="A384" s="4">
        <v>380</v>
      </c>
      <c r="B384" s="5" t="s">
        <v>805</v>
      </c>
      <c r="C384" s="5" t="s">
        <v>685</v>
      </c>
      <c r="D384" s="5" t="s">
        <v>784</v>
      </c>
      <c r="E384" s="5" t="s">
        <v>806</v>
      </c>
      <c r="F384" s="6" t="s">
        <v>12</v>
      </c>
      <c r="G384" s="15">
        <v>180483.08</v>
      </c>
      <c r="H384" s="15">
        <v>196219.24000000002</v>
      </c>
      <c r="I384" s="23">
        <f t="shared" si="198"/>
        <v>8.72E-2</v>
      </c>
      <c r="J384" s="22" t="s">
        <v>1548</v>
      </c>
      <c r="K384" s="31" t="str">
        <f t="shared" si="235"/>
        <v xml:space="preserve">Grupo 2 </v>
      </c>
      <c r="L384" s="24">
        <f t="shared" si="236"/>
        <v>0.10800000000000001</v>
      </c>
      <c r="M384" s="24">
        <f t="shared" si="237"/>
        <v>0.16</v>
      </c>
      <c r="N384" s="34">
        <f t="shared" si="238"/>
        <v>217410.92</v>
      </c>
      <c r="O384" s="35">
        <f t="shared" si="239"/>
        <v>227614.32</v>
      </c>
      <c r="P384" s="59">
        <f>IFERROR(VLOOKUP(B384,#REF!,2,FALSE),0)</f>
        <v>0</v>
      </c>
      <c r="Q384" s="60">
        <f>IFERROR(VLOOKUP(B384,#REF!,2,FALSE),0)</f>
        <v>0</v>
      </c>
      <c r="R384" s="53">
        <f t="shared" si="194"/>
        <v>0</v>
      </c>
      <c r="S384" s="67">
        <f t="shared" si="199"/>
        <v>0</v>
      </c>
      <c r="T384" s="65">
        <f t="shared" si="195"/>
        <v>0</v>
      </c>
      <c r="U384" s="64">
        <f t="shared" si="196"/>
        <v>0</v>
      </c>
      <c r="V384" s="21" t="e">
        <f>VLOOKUP(B384,Hoja1!$B$5:$H$749,21,FALSE)</f>
        <v>#REF!</v>
      </c>
      <c r="W384" s="63" t="e">
        <f t="shared" si="197"/>
        <v>#REF!</v>
      </c>
    </row>
    <row r="385" spans="1:23" x14ac:dyDescent="0.3">
      <c r="A385" s="4">
        <v>381</v>
      </c>
      <c r="B385" s="5" t="s">
        <v>807</v>
      </c>
      <c r="C385" s="5" t="s">
        <v>685</v>
      </c>
      <c r="D385" s="5" t="s">
        <v>784</v>
      </c>
      <c r="E385" s="5" t="s">
        <v>808</v>
      </c>
      <c r="F385" s="6" t="s">
        <v>60</v>
      </c>
      <c r="G385" s="15">
        <v>489787.22000000003</v>
      </c>
      <c r="H385" s="15">
        <v>775255.95</v>
      </c>
      <c r="I385" s="23">
        <f t="shared" si="198"/>
        <v>0.58279999999999998</v>
      </c>
      <c r="J385" s="22" t="s">
        <v>1550</v>
      </c>
      <c r="K385" s="30" t="str">
        <f t="shared" si="191"/>
        <v>20%≤ XD</v>
      </c>
      <c r="L385" s="24" t="e">
        <f>VLOOKUP(K385,#REF!,2,FALSE)</f>
        <v>#REF!</v>
      </c>
      <c r="M385" s="24" t="e">
        <f>VLOOKUP(K385,#REF!,3,FALSE)</f>
        <v>#REF!</v>
      </c>
      <c r="N385" s="34" t="e">
        <f>ROUND(H385*(1+L385),2)</f>
        <v>#REF!</v>
      </c>
      <c r="O385" s="35" t="e">
        <f>ROUND(H385*(1+M385),2)</f>
        <v>#REF!</v>
      </c>
      <c r="P385" s="57">
        <f>IFERROR(VLOOKUP(B385,#REF!,2,FALSE),0)</f>
        <v>0</v>
      </c>
      <c r="Q385" s="58">
        <f>IFERROR(VLOOKUP(B385,#REF!,2,FALSE),0)</f>
        <v>0</v>
      </c>
      <c r="R385" s="54">
        <f t="shared" si="194"/>
        <v>0</v>
      </c>
      <c r="S385" s="67" t="e">
        <f t="shared" si="199"/>
        <v>#REF!</v>
      </c>
      <c r="T385" s="65" t="e">
        <f t="shared" si="195"/>
        <v>#REF!</v>
      </c>
      <c r="U385" s="64" t="e">
        <f t="shared" si="196"/>
        <v>#REF!</v>
      </c>
      <c r="V385" s="21" t="e">
        <f>VLOOKUP(B385,Hoja1!$B$5:$H$749,21,FALSE)</f>
        <v>#REF!</v>
      </c>
      <c r="W385" s="63" t="e">
        <f t="shared" si="197"/>
        <v>#REF!</v>
      </c>
    </row>
    <row r="386" spans="1:23" x14ac:dyDescent="0.3">
      <c r="A386" s="4">
        <v>382</v>
      </c>
      <c r="B386" s="5" t="s">
        <v>809</v>
      </c>
      <c r="C386" s="5" t="s">
        <v>685</v>
      </c>
      <c r="D386" s="5" t="s">
        <v>784</v>
      </c>
      <c r="E386" s="5" t="s">
        <v>784</v>
      </c>
      <c r="F386" s="6" t="s">
        <v>12</v>
      </c>
      <c r="G386" s="15">
        <v>525925.2300000001</v>
      </c>
      <c r="H386" s="15">
        <v>501280.21</v>
      </c>
      <c r="I386" s="23">
        <f t="shared" si="198"/>
        <v>-4.6899999999999997E-2</v>
      </c>
      <c r="J386" s="22" t="s">
        <v>1547</v>
      </c>
      <c r="K386" s="31" t="str">
        <f>IF(AND(H386&gt;0,(0.5*G386)&gt;H386),"Subgrupo 1.1",IF(AND((0.5*G386)&lt;H386,G386&gt;H386),"Subgrupo 1.2","Grupo 2 "))</f>
        <v>Subgrupo 1.2</v>
      </c>
      <c r="L386" s="28" t="s">
        <v>1556</v>
      </c>
      <c r="M386" s="28" t="s">
        <v>1557</v>
      </c>
      <c r="N386" s="36">
        <f>ROUND(IF(G386&lt;1.08*H386,G386,1.08*H386),2)</f>
        <v>525925.23</v>
      </c>
      <c r="O386" s="37">
        <f>ROUND(IF(1.05*G386&lt;1.13*H386,1.05*G386,1.13*H386),2)</f>
        <v>552221.49</v>
      </c>
      <c r="P386" s="59">
        <f>IFERROR(VLOOKUP(B386,#REF!,2,FALSE),0)</f>
        <v>0</v>
      </c>
      <c r="Q386" s="60">
        <f>IFERROR(VLOOKUP(B386,#REF!,2,FALSE),0)</f>
        <v>0</v>
      </c>
      <c r="R386" s="53">
        <f t="shared" si="194"/>
        <v>0</v>
      </c>
      <c r="S386" s="67">
        <f t="shared" si="199"/>
        <v>0</v>
      </c>
      <c r="T386" s="65">
        <f t="shared" si="195"/>
        <v>0</v>
      </c>
      <c r="U386" s="64">
        <f t="shared" si="196"/>
        <v>0</v>
      </c>
      <c r="V386" s="21" t="e">
        <f>VLOOKUP(B386,Hoja1!$B$5:$H$749,21,FALSE)</f>
        <v>#REF!</v>
      </c>
      <c r="W386" s="63" t="e">
        <f t="shared" si="197"/>
        <v>#REF!</v>
      </c>
    </row>
    <row r="387" spans="1:23" x14ac:dyDescent="0.3">
      <c r="A387" s="4">
        <v>383</v>
      </c>
      <c r="B387" s="5" t="s">
        <v>810</v>
      </c>
      <c r="C387" s="5" t="s">
        <v>685</v>
      </c>
      <c r="D387" s="5" t="s">
        <v>811</v>
      </c>
      <c r="E387" s="5" t="s">
        <v>811</v>
      </c>
      <c r="F387" s="6" t="s">
        <v>9</v>
      </c>
      <c r="G387" s="15">
        <v>1912115.6800000002</v>
      </c>
      <c r="H387" s="15">
        <v>1367951.4900000002</v>
      </c>
      <c r="I387" s="23">
        <f t="shared" si="198"/>
        <v>-0.28460000000000002</v>
      </c>
      <c r="J387" s="22" t="s">
        <v>1545</v>
      </c>
      <c r="K387" s="30" t="str">
        <f t="shared" si="191"/>
        <v>-30%≤ X &lt; -20%A</v>
      </c>
      <c r="L387" s="24" t="e">
        <f>VLOOKUP(K387,#REF!,2,FALSE)</f>
        <v>#REF!</v>
      </c>
      <c r="M387" s="24" t="e">
        <f>VLOOKUP(K387,#REF!,3,FALSE)</f>
        <v>#REF!</v>
      </c>
      <c r="N387" s="34" t="e">
        <f>ROUND(H387*(1+L387),2)</f>
        <v>#REF!</v>
      </c>
      <c r="O387" s="35" t="e">
        <f>ROUND(H387*(1+M387),2)</f>
        <v>#REF!</v>
      </c>
      <c r="P387" s="57">
        <f>IFERROR(VLOOKUP(B387,#REF!,2,FALSE),0)</f>
        <v>0</v>
      </c>
      <c r="Q387" s="58">
        <f>IFERROR(VLOOKUP(B387,#REF!,2,FALSE),0)</f>
        <v>0</v>
      </c>
      <c r="R387" s="54">
        <f t="shared" si="194"/>
        <v>0</v>
      </c>
      <c r="S387" s="67" t="e">
        <f t="shared" si="199"/>
        <v>#REF!</v>
      </c>
      <c r="T387" s="65" t="e">
        <f t="shared" si="195"/>
        <v>#REF!</v>
      </c>
      <c r="U387" s="64" t="e">
        <f t="shared" si="196"/>
        <v>#REF!</v>
      </c>
      <c r="V387" s="21" t="e">
        <f>VLOOKUP(B387,Hoja1!$B$5:$H$749,21,FALSE)</f>
        <v>#REF!</v>
      </c>
      <c r="W387" s="63" t="e">
        <f t="shared" si="197"/>
        <v>#REF!</v>
      </c>
    </row>
    <row r="388" spans="1:23" x14ac:dyDescent="0.3">
      <c r="A388" s="4">
        <v>384</v>
      </c>
      <c r="B388" s="5" t="s">
        <v>812</v>
      </c>
      <c r="C388" s="5" t="s">
        <v>685</v>
      </c>
      <c r="D388" s="5" t="s">
        <v>811</v>
      </c>
      <c r="E388" s="5" t="s">
        <v>813</v>
      </c>
      <c r="F388" s="6" t="s">
        <v>12</v>
      </c>
      <c r="G388" s="15">
        <v>30087</v>
      </c>
      <c r="H388" s="15">
        <v>14661</v>
      </c>
      <c r="I388" s="23">
        <f t="shared" si="198"/>
        <v>-0.51270000000000004</v>
      </c>
      <c r="J388" s="22" t="s">
        <v>1543</v>
      </c>
      <c r="K388" s="31" t="str">
        <f t="shared" ref="K388:K390" si="240">IF(AND(H388&gt;0,(0.5*G388)&gt;H388),"Subgrupo 1.1",IF(AND((0.5*G388)&lt;H388,G388&gt;H388),"Subgrupo 1.2","Grupo 2 "))</f>
        <v>Subgrupo 1.1</v>
      </c>
      <c r="L388" s="28" t="s">
        <v>1555</v>
      </c>
      <c r="M388" s="28" t="s">
        <v>1556</v>
      </c>
      <c r="N388" s="36">
        <f>ROUND(IF(0.75*G388&lt;1.03*H388,0.75*G388,1.03*H388),1)</f>
        <v>15100.8</v>
      </c>
      <c r="O388" s="37">
        <f>ROUND(IF(G388&lt;1.08*H388,G388,1.08*H388),2)</f>
        <v>15833.88</v>
      </c>
      <c r="P388" s="59">
        <f>IFERROR(VLOOKUP(B388,#REF!,2,FALSE),0)</f>
        <v>0</v>
      </c>
      <c r="Q388" s="60">
        <f>IFERROR(VLOOKUP(B388,#REF!,2,FALSE),0)</f>
        <v>0</v>
      </c>
      <c r="R388" s="53">
        <f t="shared" si="194"/>
        <v>0</v>
      </c>
      <c r="S388" s="67">
        <f t="shared" si="199"/>
        <v>0</v>
      </c>
      <c r="T388" s="65">
        <f t="shared" si="195"/>
        <v>0</v>
      </c>
      <c r="U388" s="64">
        <f t="shared" si="196"/>
        <v>0</v>
      </c>
      <c r="V388" s="21" t="e">
        <f>VLOOKUP(B388,Hoja1!$B$5:$H$749,21,FALSE)</f>
        <v>#REF!</v>
      </c>
      <c r="W388" s="63" t="e">
        <f t="shared" si="197"/>
        <v>#REF!</v>
      </c>
    </row>
    <row r="389" spans="1:23" x14ac:dyDescent="0.3">
      <c r="A389" s="4">
        <v>385</v>
      </c>
      <c r="B389" s="5" t="s">
        <v>814</v>
      </c>
      <c r="C389" s="5" t="s">
        <v>685</v>
      </c>
      <c r="D389" s="5" t="s">
        <v>811</v>
      </c>
      <c r="E389" s="5" t="s">
        <v>815</v>
      </c>
      <c r="F389" s="6" t="s">
        <v>12</v>
      </c>
      <c r="G389" s="15">
        <v>95694</v>
      </c>
      <c r="H389" s="15">
        <v>94531.499999999985</v>
      </c>
      <c r="I389" s="23">
        <f t="shared" si="198"/>
        <v>-1.21E-2</v>
      </c>
      <c r="J389" s="22" t="s">
        <v>1548</v>
      </c>
      <c r="K389" s="31" t="str">
        <f t="shared" si="240"/>
        <v>Subgrupo 1.2</v>
      </c>
      <c r="L389" s="28" t="s">
        <v>1556</v>
      </c>
      <c r="M389" s="28" t="s">
        <v>1557</v>
      </c>
      <c r="N389" s="36">
        <f t="shared" ref="N389:N390" si="241">ROUND(IF(G389&lt;1.08*H389,G389,1.08*H389),2)</f>
        <v>95694</v>
      </c>
      <c r="O389" s="37">
        <f t="shared" ref="O389:O390" si="242">ROUND(IF(1.05*G389&lt;1.13*H389,1.05*G389,1.13*H389),2)</f>
        <v>100478.7</v>
      </c>
      <c r="P389" s="59">
        <f>IFERROR(VLOOKUP(B389,#REF!,2,FALSE),0)</f>
        <v>0</v>
      </c>
      <c r="Q389" s="60">
        <f>IFERROR(VLOOKUP(B389,#REF!,2,FALSE),0)</f>
        <v>0</v>
      </c>
      <c r="R389" s="53">
        <f t="shared" ref="R389:R452" si="243">+P389+Q389</f>
        <v>0</v>
      </c>
      <c r="S389" s="67">
        <f t="shared" si="199"/>
        <v>0</v>
      </c>
      <c r="T389" s="65">
        <f t="shared" ref="T389:T452" si="244">IF(AND(R389&lt;O389,R389&gt;N389),ROUND(((R389-N389)/(O389-N389))*10,0),0)</f>
        <v>0</v>
      </c>
      <c r="U389" s="64">
        <f t="shared" ref="U389:U452" si="245">+S389+T389</f>
        <v>0</v>
      </c>
      <c r="V389" s="21" t="e">
        <f>VLOOKUP(B389,Hoja1!$B$5:$H$749,21,FALSE)</f>
        <v>#REF!</v>
      </c>
      <c r="W389" s="63" t="e">
        <f t="shared" ref="W389:W452" si="246">+V389-S389</f>
        <v>#REF!</v>
      </c>
    </row>
    <row r="390" spans="1:23" x14ac:dyDescent="0.3">
      <c r="A390" s="4">
        <v>386</v>
      </c>
      <c r="B390" s="5" t="s">
        <v>816</v>
      </c>
      <c r="C390" s="5" t="s">
        <v>685</v>
      </c>
      <c r="D390" s="5" t="s">
        <v>811</v>
      </c>
      <c r="E390" s="5" t="s">
        <v>817</v>
      </c>
      <c r="F390" s="6" t="s">
        <v>12</v>
      </c>
      <c r="G390" s="15">
        <v>62279.55</v>
      </c>
      <c r="H390" s="15">
        <v>49444.82</v>
      </c>
      <c r="I390" s="23">
        <f t="shared" ref="I390:I453" si="247">ROUND(IFERROR(H390/G390-1,0),4)</f>
        <v>-0.20610000000000001</v>
      </c>
      <c r="J390" s="22" t="s">
        <v>1546</v>
      </c>
      <c r="K390" s="31" t="str">
        <f t="shared" si="240"/>
        <v>Subgrupo 1.2</v>
      </c>
      <c r="L390" s="28" t="s">
        <v>1556</v>
      </c>
      <c r="M390" s="28" t="s">
        <v>1557</v>
      </c>
      <c r="N390" s="36">
        <f t="shared" si="241"/>
        <v>53400.41</v>
      </c>
      <c r="O390" s="37">
        <f t="shared" si="242"/>
        <v>55872.65</v>
      </c>
      <c r="P390" s="59">
        <f>IFERROR(VLOOKUP(B390,#REF!,2,FALSE),0)</f>
        <v>0</v>
      </c>
      <c r="Q390" s="60">
        <f>IFERROR(VLOOKUP(B390,#REF!,2,FALSE),0)</f>
        <v>0</v>
      </c>
      <c r="R390" s="53">
        <f t="shared" si="243"/>
        <v>0</v>
      </c>
      <c r="S390" s="67">
        <f t="shared" ref="S390:S453" si="248">IF(R390&gt;O390,80,IF(R390&gt;N390,70,0))</f>
        <v>0</v>
      </c>
      <c r="T390" s="65">
        <f t="shared" si="244"/>
        <v>0</v>
      </c>
      <c r="U390" s="64">
        <f t="shared" si="245"/>
        <v>0</v>
      </c>
      <c r="V390" s="21" t="e">
        <f>VLOOKUP(B390,Hoja1!$B$5:$H$749,21,FALSE)</f>
        <v>#REF!</v>
      </c>
      <c r="W390" s="63" t="e">
        <f t="shared" si="246"/>
        <v>#REF!</v>
      </c>
    </row>
    <row r="391" spans="1:23" x14ac:dyDescent="0.3">
      <c r="A391" s="4">
        <v>387</v>
      </c>
      <c r="B391" s="5" t="s">
        <v>818</v>
      </c>
      <c r="C391" s="5" t="s">
        <v>819</v>
      </c>
      <c r="D391" s="5" t="s">
        <v>820</v>
      </c>
      <c r="E391" s="5" t="s">
        <v>820</v>
      </c>
      <c r="F391" s="6" t="s">
        <v>9</v>
      </c>
      <c r="G391" s="15">
        <v>41376198.450000003</v>
      </c>
      <c r="H391" s="15">
        <v>32665802.079999994</v>
      </c>
      <c r="I391" s="23">
        <f t="shared" si="247"/>
        <v>-0.21049999999999999</v>
      </c>
      <c r="J391" s="22" t="s">
        <v>1545</v>
      </c>
      <c r="K391" s="30" t="str">
        <f t="shared" ref="K391:K452" si="249">J391&amp;F391</f>
        <v>-30%≤ X &lt; -20%A</v>
      </c>
      <c r="L391" s="24" t="e">
        <f>VLOOKUP(K391,#REF!,2,FALSE)</f>
        <v>#REF!</v>
      </c>
      <c r="M391" s="24" t="e">
        <f>VLOOKUP(K391,#REF!,3,FALSE)</f>
        <v>#REF!</v>
      </c>
      <c r="N391" s="34" t="e">
        <f t="shared" ref="N391:N400" si="250">ROUND(H391*(1+L391),2)</f>
        <v>#REF!</v>
      </c>
      <c r="O391" s="35" t="e">
        <f t="shared" ref="O391:O400" si="251">ROUND(H391*(1+M391),2)</f>
        <v>#REF!</v>
      </c>
      <c r="P391" s="57">
        <f>IFERROR(VLOOKUP(B391,#REF!,2,FALSE),0)</f>
        <v>0</v>
      </c>
      <c r="Q391" s="58">
        <f>IFERROR(VLOOKUP(B391,#REF!,2,FALSE),0)</f>
        <v>0</v>
      </c>
      <c r="R391" s="54">
        <f t="shared" si="243"/>
        <v>0</v>
      </c>
      <c r="S391" s="67" t="e">
        <f t="shared" si="248"/>
        <v>#REF!</v>
      </c>
      <c r="T391" s="65" t="e">
        <f t="shared" si="244"/>
        <v>#REF!</v>
      </c>
      <c r="U391" s="64" t="e">
        <f t="shared" si="245"/>
        <v>#REF!</v>
      </c>
      <c r="V391" s="21" t="e">
        <f>VLOOKUP(B391,Hoja1!$B$5:$H$749,21,FALSE)</f>
        <v>#REF!</v>
      </c>
      <c r="W391" s="63" t="e">
        <f t="shared" si="246"/>
        <v>#REF!</v>
      </c>
    </row>
    <row r="392" spans="1:23" x14ac:dyDescent="0.3">
      <c r="A392" s="4">
        <v>388</v>
      </c>
      <c r="B392" s="5" t="s">
        <v>821</v>
      </c>
      <c r="C392" s="5" t="s">
        <v>819</v>
      </c>
      <c r="D392" s="5" t="s">
        <v>820</v>
      </c>
      <c r="E392" s="5" t="s">
        <v>822</v>
      </c>
      <c r="F392" s="6" t="s">
        <v>60</v>
      </c>
      <c r="G392" s="15">
        <v>1620143.4600000004</v>
      </c>
      <c r="H392" s="15">
        <v>1226691.1299999999</v>
      </c>
      <c r="I392" s="23">
        <f t="shared" si="247"/>
        <v>-0.2429</v>
      </c>
      <c r="J392" s="22" t="s">
        <v>1545</v>
      </c>
      <c r="K392" s="30" t="str">
        <f t="shared" si="249"/>
        <v>-30%≤ X &lt; -20%D</v>
      </c>
      <c r="L392" s="24" t="e">
        <f>VLOOKUP(K392,#REF!,2,FALSE)</f>
        <v>#REF!</v>
      </c>
      <c r="M392" s="24" t="e">
        <f>VLOOKUP(K392,#REF!,3,FALSE)</f>
        <v>#REF!</v>
      </c>
      <c r="N392" s="34" t="e">
        <f t="shared" si="250"/>
        <v>#REF!</v>
      </c>
      <c r="O392" s="35" t="e">
        <f t="shared" si="251"/>
        <v>#REF!</v>
      </c>
      <c r="P392" s="57">
        <f>IFERROR(VLOOKUP(B392,#REF!,2,FALSE),0)</f>
        <v>0</v>
      </c>
      <c r="Q392" s="58">
        <f>IFERROR(VLOOKUP(B392,#REF!,2,FALSE),0)</f>
        <v>0</v>
      </c>
      <c r="R392" s="54">
        <f t="shared" si="243"/>
        <v>0</v>
      </c>
      <c r="S392" s="67" t="e">
        <f t="shared" si="248"/>
        <v>#REF!</v>
      </c>
      <c r="T392" s="65" t="e">
        <f t="shared" si="244"/>
        <v>#REF!</v>
      </c>
      <c r="U392" s="64" t="e">
        <f t="shared" si="245"/>
        <v>#REF!</v>
      </c>
      <c r="V392" s="21" t="e">
        <f>VLOOKUP(B392,Hoja1!$B$5:$H$749,21,FALSE)</f>
        <v>#REF!</v>
      </c>
      <c r="W392" s="63" t="e">
        <f t="shared" si="246"/>
        <v>#REF!</v>
      </c>
    </row>
    <row r="393" spans="1:23" x14ac:dyDescent="0.3">
      <c r="A393" s="4">
        <v>389</v>
      </c>
      <c r="B393" s="5" t="s">
        <v>823</v>
      </c>
      <c r="C393" s="5" t="s">
        <v>819</v>
      </c>
      <c r="D393" s="5" t="s">
        <v>820</v>
      </c>
      <c r="E393" s="5" t="s">
        <v>824</v>
      </c>
      <c r="F393" s="6" t="s">
        <v>60</v>
      </c>
      <c r="G393" s="15">
        <v>610231.47000000009</v>
      </c>
      <c r="H393" s="15">
        <v>307494.51</v>
      </c>
      <c r="I393" s="23">
        <f t="shared" si="247"/>
        <v>-0.49609999999999999</v>
      </c>
      <c r="J393" s="22" t="s">
        <v>1543</v>
      </c>
      <c r="K393" s="30" t="str">
        <f t="shared" si="249"/>
        <v>X &lt; -40%D</v>
      </c>
      <c r="L393" s="24" t="e">
        <f>VLOOKUP(K393,#REF!,2,FALSE)</f>
        <v>#REF!</v>
      </c>
      <c r="M393" s="24" t="e">
        <f>VLOOKUP(K393,#REF!,3,FALSE)</f>
        <v>#REF!</v>
      </c>
      <c r="N393" s="34" t="e">
        <f t="shared" si="250"/>
        <v>#REF!</v>
      </c>
      <c r="O393" s="35" t="e">
        <f t="shared" si="251"/>
        <v>#REF!</v>
      </c>
      <c r="P393" s="57">
        <f>IFERROR(VLOOKUP(B393,#REF!,2,FALSE),0)</f>
        <v>0</v>
      </c>
      <c r="Q393" s="58">
        <f>IFERROR(VLOOKUP(B393,#REF!,2,FALSE),0)</f>
        <v>0</v>
      </c>
      <c r="R393" s="54">
        <f t="shared" si="243"/>
        <v>0</v>
      </c>
      <c r="S393" s="67" t="e">
        <f t="shared" si="248"/>
        <v>#REF!</v>
      </c>
      <c r="T393" s="65" t="e">
        <f t="shared" si="244"/>
        <v>#REF!</v>
      </c>
      <c r="U393" s="64" t="e">
        <f t="shared" si="245"/>
        <v>#REF!</v>
      </c>
      <c r="V393" s="21" t="e">
        <f>VLOOKUP(B393,Hoja1!$B$5:$H$749,21,FALSE)</f>
        <v>#REF!</v>
      </c>
      <c r="W393" s="63" t="e">
        <f t="shared" si="246"/>
        <v>#REF!</v>
      </c>
    </row>
    <row r="394" spans="1:23" x14ac:dyDescent="0.3">
      <c r="A394" s="4">
        <v>390</v>
      </c>
      <c r="B394" s="5" t="s">
        <v>825</v>
      </c>
      <c r="C394" s="5" t="s">
        <v>819</v>
      </c>
      <c r="D394" s="5" t="s">
        <v>820</v>
      </c>
      <c r="E394" s="5" t="s">
        <v>826</v>
      </c>
      <c r="F394" s="6" t="s">
        <v>60</v>
      </c>
      <c r="G394" s="15">
        <v>3242083.4400000004</v>
      </c>
      <c r="H394" s="15">
        <v>1883195.56</v>
      </c>
      <c r="I394" s="23">
        <f t="shared" si="247"/>
        <v>-0.41909999999999997</v>
      </c>
      <c r="J394" s="22" t="s">
        <v>1543</v>
      </c>
      <c r="K394" s="30" t="str">
        <f t="shared" si="249"/>
        <v>X &lt; -40%D</v>
      </c>
      <c r="L394" s="24" t="e">
        <f>VLOOKUP(K394,#REF!,2,FALSE)</f>
        <v>#REF!</v>
      </c>
      <c r="M394" s="24" t="e">
        <f>VLOOKUP(K394,#REF!,3,FALSE)</f>
        <v>#REF!</v>
      </c>
      <c r="N394" s="34" t="e">
        <f t="shared" si="250"/>
        <v>#REF!</v>
      </c>
      <c r="O394" s="35" t="e">
        <f t="shared" si="251"/>
        <v>#REF!</v>
      </c>
      <c r="P394" s="57">
        <f>IFERROR(VLOOKUP(B394,#REF!,2,FALSE),0)</f>
        <v>0</v>
      </c>
      <c r="Q394" s="58">
        <f>IFERROR(VLOOKUP(B394,#REF!,2,FALSE),0)</f>
        <v>0</v>
      </c>
      <c r="R394" s="54">
        <f t="shared" si="243"/>
        <v>0</v>
      </c>
      <c r="S394" s="67" t="e">
        <f t="shared" si="248"/>
        <v>#REF!</v>
      </c>
      <c r="T394" s="65" t="e">
        <f t="shared" si="244"/>
        <v>#REF!</v>
      </c>
      <c r="U394" s="64" t="e">
        <f t="shared" si="245"/>
        <v>#REF!</v>
      </c>
      <c r="V394" s="21" t="e">
        <f>VLOOKUP(B394,Hoja1!$B$5:$H$749,21,FALSE)</f>
        <v>#REF!</v>
      </c>
      <c r="W394" s="63" t="e">
        <f t="shared" si="246"/>
        <v>#REF!</v>
      </c>
    </row>
    <row r="395" spans="1:23" x14ac:dyDescent="0.3">
      <c r="A395" s="4">
        <v>391</v>
      </c>
      <c r="B395" s="5" t="s">
        <v>827</v>
      </c>
      <c r="C395" s="5" t="s">
        <v>819</v>
      </c>
      <c r="D395" s="5" t="s">
        <v>820</v>
      </c>
      <c r="E395" s="5" t="s">
        <v>828</v>
      </c>
      <c r="F395" s="6" t="s">
        <v>60</v>
      </c>
      <c r="G395" s="15">
        <v>5396086.7599999998</v>
      </c>
      <c r="H395" s="15">
        <v>4064319.2300000004</v>
      </c>
      <c r="I395" s="23">
        <f t="shared" si="247"/>
        <v>-0.24679999999999999</v>
      </c>
      <c r="J395" s="22" t="s">
        <v>1545</v>
      </c>
      <c r="K395" s="30" t="str">
        <f t="shared" si="249"/>
        <v>-30%≤ X &lt; -20%D</v>
      </c>
      <c r="L395" s="24" t="e">
        <f>VLOOKUP(K395,#REF!,2,FALSE)</f>
        <v>#REF!</v>
      </c>
      <c r="M395" s="24" t="e">
        <f>VLOOKUP(K395,#REF!,3,FALSE)</f>
        <v>#REF!</v>
      </c>
      <c r="N395" s="34" t="e">
        <f t="shared" si="250"/>
        <v>#REF!</v>
      </c>
      <c r="O395" s="35" t="e">
        <f t="shared" si="251"/>
        <v>#REF!</v>
      </c>
      <c r="P395" s="57">
        <f>IFERROR(VLOOKUP(B395,#REF!,2,FALSE),0)</f>
        <v>0</v>
      </c>
      <c r="Q395" s="58">
        <f>IFERROR(VLOOKUP(B395,#REF!,2,FALSE),0)</f>
        <v>0</v>
      </c>
      <c r="R395" s="54">
        <f t="shared" si="243"/>
        <v>0</v>
      </c>
      <c r="S395" s="67" t="e">
        <f t="shared" si="248"/>
        <v>#REF!</v>
      </c>
      <c r="T395" s="65" t="e">
        <f t="shared" si="244"/>
        <v>#REF!</v>
      </c>
      <c r="U395" s="64" t="e">
        <f t="shared" si="245"/>
        <v>#REF!</v>
      </c>
      <c r="V395" s="21" t="e">
        <f>VLOOKUP(B395,Hoja1!$B$5:$H$749,21,FALSE)</f>
        <v>#REF!</v>
      </c>
      <c r="W395" s="63" t="e">
        <f t="shared" si="246"/>
        <v>#REF!</v>
      </c>
    </row>
    <row r="396" spans="1:23" x14ac:dyDescent="0.3">
      <c r="A396" s="4">
        <v>392</v>
      </c>
      <c r="B396" s="5" t="s">
        <v>829</v>
      </c>
      <c r="C396" s="5" t="s">
        <v>819</v>
      </c>
      <c r="D396" s="5" t="s">
        <v>820</v>
      </c>
      <c r="E396" s="5" t="s">
        <v>830</v>
      </c>
      <c r="F396" s="6" t="s">
        <v>60</v>
      </c>
      <c r="G396" s="15">
        <v>1882758.5999999996</v>
      </c>
      <c r="H396" s="15">
        <v>2603079.9900000002</v>
      </c>
      <c r="I396" s="23">
        <f t="shared" si="247"/>
        <v>0.3826</v>
      </c>
      <c r="J396" s="22" t="s">
        <v>1550</v>
      </c>
      <c r="K396" s="30" t="str">
        <f t="shared" si="249"/>
        <v>20%≤ XD</v>
      </c>
      <c r="L396" s="24" t="e">
        <f>VLOOKUP(K396,#REF!,2,FALSE)</f>
        <v>#REF!</v>
      </c>
      <c r="M396" s="24" t="e">
        <f>VLOOKUP(K396,#REF!,3,FALSE)</f>
        <v>#REF!</v>
      </c>
      <c r="N396" s="34" t="e">
        <f t="shared" si="250"/>
        <v>#REF!</v>
      </c>
      <c r="O396" s="35" t="e">
        <f t="shared" si="251"/>
        <v>#REF!</v>
      </c>
      <c r="P396" s="57">
        <f>IFERROR(VLOOKUP(B396,#REF!,2,FALSE),0)</f>
        <v>0</v>
      </c>
      <c r="Q396" s="58">
        <f>IFERROR(VLOOKUP(B396,#REF!,2,FALSE),0)</f>
        <v>0</v>
      </c>
      <c r="R396" s="54">
        <f t="shared" si="243"/>
        <v>0</v>
      </c>
      <c r="S396" s="67" t="e">
        <f t="shared" si="248"/>
        <v>#REF!</v>
      </c>
      <c r="T396" s="65" t="e">
        <f t="shared" si="244"/>
        <v>#REF!</v>
      </c>
      <c r="U396" s="64" t="e">
        <f t="shared" si="245"/>
        <v>#REF!</v>
      </c>
      <c r="V396" s="21" t="e">
        <f>VLOOKUP(B396,Hoja1!$B$5:$H$749,21,FALSE)</f>
        <v>#REF!</v>
      </c>
      <c r="W396" s="63" t="e">
        <f t="shared" si="246"/>
        <v>#REF!</v>
      </c>
    </row>
    <row r="397" spans="1:23" x14ac:dyDescent="0.3">
      <c r="A397" s="4">
        <v>393</v>
      </c>
      <c r="B397" s="5" t="s">
        <v>831</v>
      </c>
      <c r="C397" s="5" t="s">
        <v>819</v>
      </c>
      <c r="D397" s="5" t="s">
        <v>820</v>
      </c>
      <c r="E397" s="5" t="s">
        <v>832</v>
      </c>
      <c r="F397" s="6" t="s">
        <v>60</v>
      </c>
      <c r="G397" s="15">
        <v>5132984.1499999994</v>
      </c>
      <c r="H397" s="15">
        <v>4862109.620000001</v>
      </c>
      <c r="I397" s="23">
        <f t="shared" si="247"/>
        <v>-5.28E-2</v>
      </c>
      <c r="J397" s="22" t="s">
        <v>1547</v>
      </c>
      <c r="K397" s="30" t="str">
        <f t="shared" si="249"/>
        <v>-10%≤ X &lt; 0%D</v>
      </c>
      <c r="L397" s="24" t="e">
        <f>VLOOKUP(K397,#REF!,2,FALSE)</f>
        <v>#REF!</v>
      </c>
      <c r="M397" s="24" t="e">
        <f>VLOOKUP(K397,#REF!,3,FALSE)</f>
        <v>#REF!</v>
      </c>
      <c r="N397" s="34" t="e">
        <f t="shared" si="250"/>
        <v>#REF!</v>
      </c>
      <c r="O397" s="35" t="e">
        <f t="shared" si="251"/>
        <v>#REF!</v>
      </c>
      <c r="P397" s="57">
        <f>IFERROR(VLOOKUP(B397,#REF!,2,FALSE),0)</f>
        <v>0</v>
      </c>
      <c r="Q397" s="58">
        <f>IFERROR(VLOOKUP(B397,#REF!,2,FALSE),0)</f>
        <v>0</v>
      </c>
      <c r="R397" s="54">
        <f t="shared" si="243"/>
        <v>0</v>
      </c>
      <c r="S397" s="67" t="e">
        <f t="shared" si="248"/>
        <v>#REF!</v>
      </c>
      <c r="T397" s="65" t="e">
        <f t="shared" si="244"/>
        <v>#REF!</v>
      </c>
      <c r="U397" s="64" t="e">
        <f t="shared" si="245"/>
        <v>#REF!</v>
      </c>
      <c r="V397" s="21" t="e">
        <f>VLOOKUP(B397,Hoja1!$B$5:$H$749,21,FALSE)</f>
        <v>#REF!</v>
      </c>
      <c r="W397" s="63" t="e">
        <f t="shared" si="246"/>
        <v>#REF!</v>
      </c>
    </row>
    <row r="398" spans="1:23" x14ac:dyDescent="0.3">
      <c r="A398" s="4">
        <v>394</v>
      </c>
      <c r="B398" s="5" t="s">
        <v>833</v>
      </c>
      <c r="C398" s="5" t="s">
        <v>819</v>
      </c>
      <c r="D398" s="5" t="s">
        <v>820</v>
      </c>
      <c r="E398" s="5" t="s">
        <v>834</v>
      </c>
      <c r="F398" s="6" t="s">
        <v>60</v>
      </c>
      <c r="G398" s="15">
        <v>4762127.8499999996</v>
      </c>
      <c r="H398" s="15">
        <v>3858741.64</v>
      </c>
      <c r="I398" s="23">
        <f t="shared" si="247"/>
        <v>-0.18970000000000001</v>
      </c>
      <c r="J398" s="22" t="s">
        <v>1546</v>
      </c>
      <c r="K398" s="30" t="str">
        <f t="shared" si="249"/>
        <v>-20%≤ X &lt; -10%D</v>
      </c>
      <c r="L398" s="24" t="e">
        <f>VLOOKUP(K398,#REF!,2,FALSE)</f>
        <v>#REF!</v>
      </c>
      <c r="M398" s="24" t="e">
        <f>VLOOKUP(K398,#REF!,3,FALSE)</f>
        <v>#REF!</v>
      </c>
      <c r="N398" s="34" t="e">
        <f t="shared" si="250"/>
        <v>#REF!</v>
      </c>
      <c r="O398" s="35" t="e">
        <f t="shared" si="251"/>
        <v>#REF!</v>
      </c>
      <c r="P398" s="57">
        <f>IFERROR(VLOOKUP(B398,#REF!,2,FALSE),0)</f>
        <v>0</v>
      </c>
      <c r="Q398" s="58">
        <f>IFERROR(VLOOKUP(B398,#REF!,2,FALSE),0)</f>
        <v>0</v>
      </c>
      <c r="R398" s="54">
        <f t="shared" si="243"/>
        <v>0</v>
      </c>
      <c r="S398" s="67" t="e">
        <f t="shared" si="248"/>
        <v>#REF!</v>
      </c>
      <c r="T398" s="65" t="e">
        <f t="shared" si="244"/>
        <v>#REF!</v>
      </c>
      <c r="U398" s="64" t="e">
        <f t="shared" si="245"/>
        <v>#REF!</v>
      </c>
      <c r="V398" s="21" t="e">
        <f>VLOOKUP(B398,Hoja1!$B$5:$H$749,21,FALSE)</f>
        <v>#REF!</v>
      </c>
      <c r="W398" s="63" t="e">
        <f t="shared" si="246"/>
        <v>#REF!</v>
      </c>
    </row>
    <row r="399" spans="1:23" x14ac:dyDescent="0.3">
      <c r="A399" s="4">
        <v>395</v>
      </c>
      <c r="B399" s="5" t="s">
        <v>835</v>
      </c>
      <c r="C399" s="5" t="s">
        <v>819</v>
      </c>
      <c r="D399" s="5" t="s">
        <v>820</v>
      </c>
      <c r="E399" s="5" t="s">
        <v>836</v>
      </c>
      <c r="F399" s="6" t="s">
        <v>60</v>
      </c>
      <c r="G399" s="15">
        <v>10644342.720000001</v>
      </c>
      <c r="H399" s="15">
        <v>7941159.1900000004</v>
      </c>
      <c r="I399" s="23">
        <f t="shared" si="247"/>
        <v>-0.254</v>
      </c>
      <c r="J399" s="22" t="s">
        <v>1545</v>
      </c>
      <c r="K399" s="30" t="str">
        <f t="shared" si="249"/>
        <v>-30%≤ X &lt; -20%D</v>
      </c>
      <c r="L399" s="24" t="e">
        <f>VLOOKUP(K399,#REF!,2,FALSE)</f>
        <v>#REF!</v>
      </c>
      <c r="M399" s="24" t="e">
        <f>VLOOKUP(K399,#REF!,3,FALSE)</f>
        <v>#REF!</v>
      </c>
      <c r="N399" s="34" t="e">
        <f t="shared" si="250"/>
        <v>#REF!</v>
      </c>
      <c r="O399" s="35" t="e">
        <f t="shared" si="251"/>
        <v>#REF!</v>
      </c>
      <c r="P399" s="57">
        <f>IFERROR(VLOOKUP(B399,#REF!,2,FALSE),0)</f>
        <v>0</v>
      </c>
      <c r="Q399" s="58">
        <f>IFERROR(VLOOKUP(B399,#REF!,2,FALSE),0)</f>
        <v>0</v>
      </c>
      <c r="R399" s="54">
        <f t="shared" si="243"/>
        <v>0</v>
      </c>
      <c r="S399" s="67" t="e">
        <f t="shared" si="248"/>
        <v>#REF!</v>
      </c>
      <c r="T399" s="65" t="e">
        <f t="shared" si="244"/>
        <v>#REF!</v>
      </c>
      <c r="U399" s="64" t="e">
        <f t="shared" si="245"/>
        <v>#REF!</v>
      </c>
      <c r="V399" s="21" t="e">
        <f>VLOOKUP(B399,Hoja1!$B$5:$H$749,21,FALSE)</f>
        <v>#REF!</v>
      </c>
      <c r="W399" s="63" t="e">
        <f t="shared" si="246"/>
        <v>#REF!</v>
      </c>
    </row>
    <row r="400" spans="1:23" x14ac:dyDescent="0.3">
      <c r="A400" s="4">
        <v>396</v>
      </c>
      <c r="B400" s="5" t="s">
        <v>837</v>
      </c>
      <c r="C400" s="5" t="s">
        <v>819</v>
      </c>
      <c r="D400" s="5" t="s">
        <v>838</v>
      </c>
      <c r="E400" s="5" t="s">
        <v>838</v>
      </c>
      <c r="F400" s="6" t="s">
        <v>30</v>
      </c>
      <c r="G400" s="15">
        <v>311365.91000000003</v>
      </c>
      <c r="H400" s="15">
        <v>206109.5</v>
      </c>
      <c r="I400" s="23">
        <f t="shared" si="247"/>
        <v>-0.33800000000000002</v>
      </c>
      <c r="J400" s="22" t="s">
        <v>1544</v>
      </c>
      <c r="K400" s="30" t="str">
        <f t="shared" si="249"/>
        <v>-40%≤ X &lt; -30%B</v>
      </c>
      <c r="L400" s="24" t="e">
        <f>VLOOKUP(K400,#REF!,2,FALSE)</f>
        <v>#REF!</v>
      </c>
      <c r="M400" s="24" t="e">
        <f>VLOOKUP(K400,#REF!,3,FALSE)</f>
        <v>#REF!</v>
      </c>
      <c r="N400" s="34" t="e">
        <f t="shared" si="250"/>
        <v>#REF!</v>
      </c>
      <c r="O400" s="35" t="e">
        <f t="shared" si="251"/>
        <v>#REF!</v>
      </c>
      <c r="P400" s="57">
        <f>IFERROR(VLOOKUP(B400,#REF!,2,FALSE),0)</f>
        <v>0</v>
      </c>
      <c r="Q400" s="58">
        <f>IFERROR(VLOOKUP(B400,#REF!,2,FALSE),0)</f>
        <v>0</v>
      </c>
      <c r="R400" s="54">
        <f t="shared" si="243"/>
        <v>0</v>
      </c>
      <c r="S400" s="67" t="e">
        <f t="shared" si="248"/>
        <v>#REF!</v>
      </c>
      <c r="T400" s="65" t="e">
        <f t="shared" si="244"/>
        <v>#REF!</v>
      </c>
      <c r="U400" s="64" t="e">
        <f t="shared" si="245"/>
        <v>#REF!</v>
      </c>
      <c r="V400" s="21" t="e">
        <f>VLOOKUP(B400,Hoja1!$B$5:$H$749,21,FALSE)</f>
        <v>#REF!</v>
      </c>
      <c r="W400" s="63" t="e">
        <f t="shared" si="246"/>
        <v>#REF!</v>
      </c>
    </row>
    <row r="401" spans="1:23" x14ac:dyDescent="0.3">
      <c r="A401" s="4">
        <v>397</v>
      </c>
      <c r="B401" s="5" t="s">
        <v>839</v>
      </c>
      <c r="C401" s="5" t="s">
        <v>819</v>
      </c>
      <c r="D401" s="5" t="s">
        <v>838</v>
      </c>
      <c r="E401" s="5" t="s">
        <v>840</v>
      </c>
      <c r="F401" s="6" t="s">
        <v>12</v>
      </c>
      <c r="G401" s="15">
        <v>855455.28999999992</v>
      </c>
      <c r="H401" s="15">
        <v>412798.89999999991</v>
      </c>
      <c r="I401" s="23">
        <f t="shared" si="247"/>
        <v>-0.51749999999999996</v>
      </c>
      <c r="J401" s="22" t="s">
        <v>1543</v>
      </c>
      <c r="K401" s="31" t="str">
        <f t="shared" ref="K401:K403" si="252">IF(AND(H401&gt;0,(0.5*G401)&gt;H401),"Subgrupo 1.1",IF(AND((0.5*G401)&lt;H401,G401&gt;H401),"Subgrupo 1.2","Grupo 2 "))</f>
        <v>Subgrupo 1.1</v>
      </c>
      <c r="L401" s="28" t="s">
        <v>1555</v>
      </c>
      <c r="M401" s="28" t="s">
        <v>1556</v>
      </c>
      <c r="N401" s="36">
        <f>ROUND(IF(0.75*G401&lt;1.03*H401,0.75*G401,1.03*H401),1)</f>
        <v>425182.9</v>
      </c>
      <c r="O401" s="37">
        <f>ROUND(IF(G401&lt;1.08*H401,G401,1.08*H401),2)</f>
        <v>445822.81</v>
      </c>
      <c r="P401" s="59">
        <f>IFERROR(VLOOKUP(B401,#REF!,2,FALSE),0)</f>
        <v>0</v>
      </c>
      <c r="Q401" s="60">
        <f>IFERROR(VLOOKUP(B401,#REF!,2,FALSE),0)</f>
        <v>0</v>
      </c>
      <c r="R401" s="53">
        <f t="shared" si="243"/>
        <v>0</v>
      </c>
      <c r="S401" s="67">
        <f t="shared" si="248"/>
        <v>0</v>
      </c>
      <c r="T401" s="65">
        <f t="shared" si="244"/>
        <v>0</v>
      </c>
      <c r="U401" s="64">
        <f t="shared" si="245"/>
        <v>0</v>
      </c>
      <c r="V401" s="21" t="e">
        <f>VLOOKUP(B401,Hoja1!$B$5:$H$749,21,FALSE)</f>
        <v>#REF!</v>
      </c>
      <c r="W401" s="63" t="e">
        <f t="shared" si="246"/>
        <v>#REF!</v>
      </c>
    </row>
    <row r="402" spans="1:23" x14ac:dyDescent="0.3">
      <c r="A402" s="4">
        <v>398</v>
      </c>
      <c r="B402" s="5" t="s">
        <v>841</v>
      </c>
      <c r="C402" s="5" t="s">
        <v>819</v>
      </c>
      <c r="D402" s="5" t="s">
        <v>838</v>
      </c>
      <c r="E402" s="5" t="s">
        <v>842</v>
      </c>
      <c r="F402" s="6" t="s">
        <v>12</v>
      </c>
      <c r="G402" s="15">
        <v>676371.33</v>
      </c>
      <c r="H402" s="15">
        <v>567662.66</v>
      </c>
      <c r="I402" s="23">
        <f t="shared" si="247"/>
        <v>-0.16070000000000001</v>
      </c>
      <c r="J402" s="22" t="s">
        <v>1546</v>
      </c>
      <c r="K402" s="31" t="str">
        <f t="shared" si="252"/>
        <v>Subgrupo 1.2</v>
      </c>
      <c r="L402" s="28" t="s">
        <v>1556</v>
      </c>
      <c r="M402" s="28" t="s">
        <v>1557</v>
      </c>
      <c r="N402" s="36">
        <f>ROUND(IF(G402&lt;1.08*H402,G402,1.08*H402),2)</f>
        <v>613075.67000000004</v>
      </c>
      <c r="O402" s="37">
        <f>ROUND(IF(1.05*G402&lt;1.13*H402,1.05*G402,1.13*H402),2)</f>
        <v>641458.81000000006</v>
      </c>
      <c r="P402" s="59">
        <f>IFERROR(VLOOKUP(B402,#REF!,2,FALSE),0)</f>
        <v>0</v>
      </c>
      <c r="Q402" s="60">
        <f>IFERROR(VLOOKUP(B402,#REF!,2,FALSE),0)</f>
        <v>0</v>
      </c>
      <c r="R402" s="53">
        <f t="shared" si="243"/>
        <v>0</v>
      </c>
      <c r="S402" s="67">
        <f t="shared" si="248"/>
        <v>0</v>
      </c>
      <c r="T402" s="65">
        <f t="shared" si="244"/>
        <v>0</v>
      </c>
      <c r="U402" s="64">
        <f t="shared" si="245"/>
        <v>0</v>
      </c>
      <c r="V402" s="21" t="e">
        <f>VLOOKUP(B402,Hoja1!$B$5:$H$749,21,FALSE)</f>
        <v>#REF!</v>
      </c>
      <c r="W402" s="63" t="e">
        <f t="shared" si="246"/>
        <v>#REF!</v>
      </c>
    </row>
    <row r="403" spans="1:23" x14ac:dyDescent="0.3">
      <c r="A403" s="4">
        <v>399</v>
      </c>
      <c r="B403" s="5" t="s">
        <v>843</v>
      </c>
      <c r="C403" s="5" t="s">
        <v>819</v>
      </c>
      <c r="D403" s="5" t="s">
        <v>838</v>
      </c>
      <c r="E403" s="5" t="s">
        <v>844</v>
      </c>
      <c r="F403" s="6" t="s">
        <v>12</v>
      </c>
      <c r="G403" s="15">
        <v>629338.64999999991</v>
      </c>
      <c r="H403" s="15">
        <v>673164.87</v>
      </c>
      <c r="I403" s="23">
        <f t="shared" si="247"/>
        <v>6.9599999999999995E-2</v>
      </c>
      <c r="J403" s="22" t="s">
        <v>1548</v>
      </c>
      <c r="K403" s="31" t="str">
        <f t="shared" si="252"/>
        <v xml:space="preserve">Grupo 2 </v>
      </c>
      <c r="L403" s="24">
        <f t="shared" ref="L403" si="253">IF(H403&gt;=G403,10.8%," ")</f>
        <v>0.10800000000000001</v>
      </c>
      <c r="M403" s="24">
        <f t="shared" ref="M403" si="254">IF(H403&gt;=G403,16%," ")</f>
        <v>0.16</v>
      </c>
      <c r="N403" s="34">
        <f>ROUND(H403*(1+L403),2)</f>
        <v>745866.68</v>
      </c>
      <c r="O403" s="35">
        <f>ROUND(H403*(1+M403),2)</f>
        <v>780871.25</v>
      </c>
      <c r="P403" s="59">
        <f>IFERROR(VLOOKUP(B403,#REF!,2,FALSE),0)</f>
        <v>0</v>
      </c>
      <c r="Q403" s="60">
        <f>IFERROR(VLOOKUP(B403,#REF!,2,FALSE),0)</f>
        <v>0</v>
      </c>
      <c r="R403" s="53">
        <f t="shared" si="243"/>
        <v>0</v>
      </c>
      <c r="S403" s="67">
        <f t="shared" si="248"/>
        <v>0</v>
      </c>
      <c r="T403" s="65">
        <f t="shared" si="244"/>
        <v>0</v>
      </c>
      <c r="U403" s="64">
        <f t="shared" si="245"/>
        <v>0</v>
      </c>
      <c r="V403" s="21" t="e">
        <f>VLOOKUP(B403,Hoja1!$B$5:$H$749,21,FALSE)</f>
        <v>#REF!</v>
      </c>
      <c r="W403" s="63" t="e">
        <f t="shared" si="246"/>
        <v>#REF!</v>
      </c>
    </row>
    <row r="404" spans="1:23" x14ac:dyDescent="0.3">
      <c r="A404" s="4">
        <v>400</v>
      </c>
      <c r="B404" s="5" t="s">
        <v>845</v>
      </c>
      <c r="C404" s="5" t="s">
        <v>819</v>
      </c>
      <c r="D404" s="5" t="s">
        <v>838</v>
      </c>
      <c r="E404" s="5" t="s">
        <v>846</v>
      </c>
      <c r="F404" s="6" t="s">
        <v>60</v>
      </c>
      <c r="G404" s="15">
        <v>541796.9</v>
      </c>
      <c r="H404" s="15">
        <v>416402</v>
      </c>
      <c r="I404" s="23">
        <f t="shared" si="247"/>
        <v>-0.23139999999999999</v>
      </c>
      <c r="J404" s="22" t="s">
        <v>1545</v>
      </c>
      <c r="K404" s="30" t="str">
        <f t="shared" si="249"/>
        <v>-30%≤ X &lt; -20%D</v>
      </c>
      <c r="L404" s="24" t="e">
        <f>VLOOKUP(K404,#REF!,2,FALSE)</f>
        <v>#REF!</v>
      </c>
      <c r="M404" s="24" t="e">
        <f>VLOOKUP(K404,#REF!,3,FALSE)</f>
        <v>#REF!</v>
      </c>
      <c r="N404" s="34" t="e">
        <f>ROUND(H404*(1+L404),2)</f>
        <v>#REF!</v>
      </c>
      <c r="O404" s="35" t="e">
        <f>ROUND(H404*(1+M404),2)</f>
        <v>#REF!</v>
      </c>
      <c r="P404" s="57">
        <f>IFERROR(VLOOKUP(B404,#REF!,2,FALSE),0)</f>
        <v>0</v>
      </c>
      <c r="Q404" s="58">
        <f>IFERROR(VLOOKUP(B404,#REF!,2,FALSE),0)</f>
        <v>0</v>
      </c>
      <c r="R404" s="54">
        <f t="shared" si="243"/>
        <v>0</v>
      </c>
      <c r="S404" s="67" t="e">
        <f t="shared" si="248"/>
        <v>#REF!</v>
      </c>
      <c r="T404" s="65" t="e">
        <f t="shared" si="244"/>
        <v>#REF!</v>
      </c>
      <c r="U404" s="64" t="e">
        <f t="shared" si="245"/>
        <v>#REF!</v>
      </c>
      <c r="V404" s="21" t="e">
        <f>VLOOKUP(B404,Hoja1!$B$5:$H$749,21,FALSE)</f>
        <v>#REF!</v>
      </c>
      <c r="W404" s="63" t="e">
        <f t="shared" si="246"/>
        <v>#REF!</v>
      </c>
    </row>
    <row r="405" spans="1:23" x14ac:dyDescent="0.3">
      <c r="A405" s="4">
        <v>401</v>
      </c>
      <c r="B405" s="5" t="s">
        <v>847</v>
      </c>
      <c r="C405" s="5" t="s">
        <v>819</v>
      </c>
      <c r="D405" s="5" t="s">
        <v>838</v>
      </c>
      <c r="E405" s="5" t="s">
        <v>848</v>
      </c>
      <c r="F405" s="6" t="s">
        <v>12</v>
      </c>
      <c r="G405" s="15">
        <v>1472957.47</v>
      </c>
      <c r="H405" s="15">
        <v>1653008.4699999997</v>
      </c>
      <c r="I405" s="23">
        <f t="shared" si="247"/>
        <v>0.1222</v>
      </c>
      <c r="J405" s="22" t="s">
        <v>1549</v>
      </c>
      <c r="K405" s="31" t="str">
        <f>IF(AND(H405&gt;0,(0.5*G405)&gt;H405),"Subgrupo 1.1",IF(AND((0.5*G405)&lt;H405,G405&gt;H405),"Subgrupo 1.2","Grupo 2 "))</f>
        <v xml:space="preserve">Grupo 2 </v>
      </c>
      <c r="L405" s="24">
        <f>IF(H405&gt;=G405,10.8%," ")</f>
        <v>0.10800000000000001</v>
      </c>
      <c r="M405" s="24">
        <f>IF(H405&gt;=G405,16%," ")</f>
        <v>0.16</v>
      </c>
      <c r="N405" s="34">
        <f>ROUND(H405*(1+L405),2)</f>
        <v>1831533.38</v>
      </c>
      <c r="O405" s="35">
        <f>ROUND(H405*(1+M405),2)</f>
        <v>1917489.83</v>
      </c>
      <c r="P405" s="59">
        <f>IFERROR(VLOOKUP(B405,#REF!,2,FALSE),0)</f>
        <v>0</v>
      </c>
      <c r="Q405" s="60">
        <f>IFERROR(VLOOKUP(B405,#REF!,2,FALSE),0)</f>
        <v>0</v>
      </c>
      <c r="R405" s="53">
        <f t="shared" si="243"/>
        <v>0</v>
      </c>
      <c r="S405" s="67">
        <f t="shared" si="248"/>
        <v>0</v>
      </c>
      <c r="T405" s="65">
        <f t="shared" si="244"/>
        <v>0</v>
      </c>
      <c r="U405" s="64">
        <f t="shared" si="245"/>
        <v>0</v>
      </c>
      <c r="V405" s="21" t="e">
        <f>VLOOKUP(B405,Hoja1!$B$5:$H$749,21,FALSE)</f>
        <v>#REF!</v>
      </c>
      <c r="W405" s="63" t="e">
        <f t="shared" si="246"/>
        <v>#REF!</v>
      </c>
    </row>
    <row r="406" spans="1:23" x14ac:dyDescent="0.3">
      <c r="A406" s="4">
        <v>402</v>
      </c>
      <c r="B406" s="5" t="s">
        <v>849</v>
      </c>
      <c r="C406" s="5" t="s">
        <v>819</v>
      </c>
      <c r="D406" s="5" t="s">
        <v>838</v>
      </c>
      <c r="E406" s="5" t="s">
        <v>850</v>
      </c>
      <c r="F406" s="6" t="s">
        <v>60</v>
      </c>
      <c r="G406" s="15">
        <v>1836138.89</v>
      </c>
      <c r="H406" s="15">
        <v>1591450.51</v>
      </c>
      <c r="I406" s="23">
        <f t="shared" si="247"/>
        <v>-0.1333</v>
      </c>
      <c r="J406" s="22" t="s">
        <v>1546</v>
      </c>
      <c r="K406" s="30" t="str">
        <f t="shared" si="249"/>
        <v>-20%≤ X &lt; -10%D</v>
      </c>
      <c r="L406" s="24" t="e">
        <f>VLOOKUP(K406,#REF!,2,FALSE)</f>
        <v>#REF!</v>
      </c>
      <c r="M406" s="24" t="e">
        <f>VLOOKUP(K406,#REF!,3,FALSE)</f>
        <v>#REF!</v>
      </c>
      <c r="N406" s="34" t="e">
        <f t="shared" ref="N406:N407" si="255">ROUND(H406*(1+L406),2)</f>
        <v>#REF!</v>
      </c>
      <c r="O406" s="35" t="e">
        <f t="shared" ref="O406:O407" si="256">ROUND(H406*(1+M406),2)</f>
        <v>#REF!</v>
      </c>
      <c r="P406" s="57">
        <f>IFERROR(VLOOKUP(B406,#REF!,2,FALSE),0)</f>
        <v>0</v>
      </c>
      <c r="Q406" s="58">
        <f>IFERROR(VLOOKUP(B406,#REF!,2,FALSE),0)</f>
        <v>0</v>
      </c>
      <c r="R406" s="54">
        <f t="shared" si="243"/>
        <v>0</v>
      </c>
      <c r="S406" s="67" t="e">
        <f t="shared" si="248"/>
        <v>#REF!</v>
      </c>
      <c r="T406" s="65" t="e">
        <f t="shared" si="244"/>
        <v>#REF!</v>
      </c>
      <c r="U406" s="64" t="e">
        <f t="shared" si="245"/>
        <v>#REF!</v>
      </c>
      <c r="V406" s="21" t="e">
        <f>VLOOKUP(B406,Hoja1!$B$5:$H$749,21,FALSE)</f>
        <v>#REF!</v>
      </c>
      <c r="W406" s="63" t="e">
        <f t="shared" si="246"/>
        <v>#REF!</v>
      </c>
    </row>
    <row r="407" spans="1:23" x14ac:dyDescent="0.3">
      <c r="A407" s="4">
        <v>403</v>
      </c>
      <c r="B407" s="5" t="s">
        <v>851</v>
      </c>
      <c r="C407" s="5" t="s">
        <v>819</v>
      </c>
      <c r="D407" s="5" t="s">
        <v>852</v>
      </c>
      <c r="E407" s="5" t="s">
        <v>852</v>
      </c>
      <c r="F407" s="6" t="s">
        <v>30</v>
      </c>
      <c r="G407" s="15">
        <v>4856.8500000000004</v>
      </c>
      <c r="H407" s="15">
        <v>10203.5</v>
      </c>
      <c r="I407" s="23">
        <f t="shared" si="247"/>
        <v>1.1008</v>
      </c>
      <c r="J407" s="22" t="s">
        <v>1550</v>
      </c>
      <c r="K407" s="30" t="str">
        <f t="shared" si="249"/>
        <v>20%≤ XB</v>
      </c>
      <c r="L407" s="24" t="e">
        <f>VLOOKUP(K407,#REF!,2,FALSE)</f>
        <v>#REF!</v>
      </c>
      <c r="M407" s="24" t="e">
        <f>VLOOKUP(K407,#REF!,3,FALSE)</f>
        <v>#REF!</v>
      </c>
      <c r="N407" s="34" t="e">
        <f t="shared" si="255"/>
        <v>#REF!</v>
      </c>
      <c r="O407" s="35" t="e">
        <f t="shared" si="256"/>
        <v>#REF!</v>
      </c>
      <c r="P407" s="57">
        <f>IFERROR(VLOOKUP(B407,#REF!,2,FALSE),0)</f>
        <v>0</v>
      </c>
      <c r="Q407" s="58">
        <f>IFERROR(VLOOKUP(B407,#REF!,2,FALSE),0)</f>
        <v>0</v>
      </c>
      <c r="R407" s="54">
        <f t="shared" si="243"/>
        <v>0</v>
      </c>
      <c r="S407" s="67" t="e">
        <f t="shared" si="248"/>
        <v>#REF!</v>
      </c>
      <c r="T407" s="65" t="e">
        <f t="shared" si="244"/>
        <v>#REF!</v>
      </c>
      <c r="U407" s="64" t="e">
        <f t="shared" si="245"/>
        <v>#REF!</v>
      </c>
      <c r="V407" s="21" t="e">
        <f>VLOOKUP(B407,Hoja1!$B$5:$H$749,21,FALSE)</f>
        <v>#REF!</v>
      </c>
      <c r="W407" s="63" t="e">
        <f t="shared" si="246"/>
        <v>#REF!</v>
      </c>
    </row>
    <row r="408" spans="1:23" x14ac:dyDescent="0.3">
      <c r="A408" s="4">
        <v>404</v>
      </c>
      <c r="B408" s="5" t="s">
        <v>853</v>
      </c>
      <c r="C408" s="5" t="s">
        <v>819</v>
      </c>
      <c r="D408" s="5" t="s">
        <v>852</v>
      </c>
      <c r="E408" s="5" t="s">
        <v>854</v>
      </c>
      <c r="F408" s="6" t="s">
        <v>12</v>
      </c>
      <c r="G408" s="15">
        <v>0</v>
      </c>
      <c r="H408" s="15">
        <v>0</v>
      </c>
      <c r="I408" s="23">
        <f t="shared" si="247"/>
        <v>0</v>
      </c>
      <c r="J408" s="22" t="s">
        <v>1548</v>
      </c>
      <c r="K408" s="31" t="s">
        <v>1559</v>
      </c>
      <c r="L408" s="22" t="str">
        <f>IFERROR(VLOOKUP(B408,#REF!,5,FALSE)," ")</f>
        <v xml:space="preserve"> </v>
      </c>
      <c r="M408" s="22" t="str">
        <f>IFERROR(VLOOKUP(B408,#REF!,6,FALSE)," ")</f>
        <v xml:space="preserve"> </v>
      </c>
      <c r="N408" s="34" t="str">
        <f>+L408</f>
        <v xml:space="preserve"> </v>
      </c>
      <c r="O408" s="35" t="str">
        <f>+M408</f>
        <v xml:space="preserve"> </v>
      </c>
      <c r="P408" s="59">
        <f>IFERROR(VLOOKUP(B408,#REF!,2,FALSE),0)</f>
        <v>0</v>
      </c>
      <c r="Q408" s="60">
        <f>IFERROR(VLOOKUP(B408,#REF!,2,FALSE),0)</f>
        <v>0</v>
      </c>
      <c r="R408" s="53">
        <f t="shared" si="243"/>
        <v>0</v>
      </c>
      <c r="S408" s="67">
        <f t="shared" si="248"/>
        <v>0</v>
      </c>
      <c r="T408" s="65">
        <f t="shared" si="244"/>
        <v>0</v>
      </c>
      <c r="U408" s="64">
        <f t="shared" si="245"/>
        <v>0</v>
      </c>
      <c r="V408" s="21" t="e">
        <f>VLOOKUP(B408,Hoja1!$B$5:$H$749,21,FALSE)</f>
        <v>#REF!</v>
      </c>
      <c r="W408" s="63" t="e">
        <f t="shared" si="246"/>
        <v>#REF!</v>
      </c>
    </row>
    <row r="409" spans="1:23" x14ac:dyDescent="0.3">
      <c r="A409" s="4">
        <v>405</v>
      </c>
      <c r="B409" s="5" t="s">
        <v>855</v>
      </c>
      <c r="C409" s="5" t="s">
        <v>819</v>
      </c>
      <c r="D409" s="5" t="s">
        <v>856</v>
      </c>
      <c r="E409" s="5" t="s">
        <v>856</v>
      </c>
      <c r="F409" s="6" t="s">
        <v>9</v>
      </c>
      <c r="G409" s="15">
        <v>1348365.18</v>
      </c>
      <c r="H409" s="15">
        <v>875684.30999999994</v>
      </c>
      <c r="I409" s="23">
        <f t="shared" si="247"/>
        <v>-0.35060000000000002</v>
      </c>
      <c r="J409" s="22" t="s">
        <v>1544</v>
      </c>
      <c r="K409" s="30" t="str">
        <f t="shared" si="249"/>
        <v>-40%≤ X &lt; -30%A</v>
      </c>
      <c r="L409" s="24" t="e">
        <f>VLOOKUP(K409,#REF!,2,FALSE)</f>
        <v>#REF!</v>
      </c>
      <c r="M409" s="24" t="e">
        <f>VLOOKUP(K409,#REF!,3,FALSE)</f>
        <v>#REF!</v>
      </c>
      <c r="N409" s="34" t="e">
        <f>ROUND(H409*(1+L409),2)</f>
        <v>#REF!</v>
      </c>
      <c r="O409" s="35" t="e">
        <f>ROUND(H409*(1+M409),2)</f>
        <v>#REF!</v>
      </c>
      <c r="P409" s="57">
        <f>IFERROR(VLOOKUP(B409,#REF!,2,FALSE),0)</f>
        <v>0</v>
      </c>
      <c r="Q409" s="58">
        <f>IFERROR(VLOOKUP(B409,#REF!,2,FALSE),0)</f>
        <v>0</v>
      </c>
      <c r="R409" s="54">
        <f t="shared" si="243"/>
        <v>0</v>
      </c>
      <c r="S409" s="67" t="e">
        <f t="shared" si="248"/>
        <v>#REF!</v>
      </c>
      <c r="T409" s="65" t="e">
        <f t="shared" si="244"/>
        <v>#REF!</v>
      </c>
      <c r="U409" s="64" t="e">
        <f t="shared" si="245"/>
        <v>#REF!</v>
      </c>
      <c r="V409" s="21" t="e">
        <f>VLOOKUP(B409,Hoja1!$B$5:$H$749,21,FALSE)</f>
        <v>#REF!</v>
      </c>
      <c r="W409" s="63" t="e">
        <f t="shared" si="246"/>
        <v>#REF!</v>
      </c>
    </row>
    <row r="410" spans="1:23" x14ac:dyDescent="0.3">
      <c r="A410" s="4">
        <v>406</v>
      </c>
      <c r="B410" s="5" t="s">
        <v>857</v>
      </c>
      <c r="C410" s="5" t="s">
        <v>819</v>
      </c>
      <c r="D410" s="5" t="s">
        <v>856</v>
      </c>
      <c r="E410" s="5" t="s">
        <v>858</v>
      </c>
      <c r="F410" s="6" t="s">
        <v>12</v>
      </c>
      <c r="G410" s="15">
        <v>885566.37</v>
      </c>
      <c r="H410" s="15">
        <v>957529.63</v>
      </c>
      <c r="I410" s="23">
        <f t="shared" si="247"/>
        <v>8.1299999999999997E-2</v>
      </c>
      <c r="J410" s="22" t="s">
        <v>1548</v>
      </c>
      <c r="K410" s="31" t="str">
        <f t="shared" ref="K410:K411" si="257">IF(AND(H410&gt;0,(0.5*G410)&gt;H410),"Subgrupo 1.1",IF(AND((0.5*G410)&lt;H410,G410&gt;H410),"Subgrupo 1.2","Grupo 2 "))</f>
        <v xml:space="preserve">Grupo 2 </v>
      </c>
      <c r="L410" s="24">
        <f t="shared" ref="L410:L411" si="258">IF(H410&gt;=G410,10.8%," ")</f>
        <v>0.10800000000000001</v>
      </c>
      <c r="M410" s="24">
        <f t="shared" ref="M410:M411" si="259">IF(H410&gt;=G410,16%," ")</f>
        <v>0.16</v>
      </c>
      <c r="N410" s="34">
        <f t="shared" ref="N410:N415" si="260">ROUND(H410*(1+L410),2)</f>
        <v>1060942.83</v>
      </c>
      <c r="O410" s="35">
        <f t="shared" ref="O410:O415" si="261">ROUND(H410*(1+M410),2)</f>
        <v>1110734.3700000001</v>
      </c>
      <c r="P410" s="59">
        <f>IFERROR(VLOOKUP(B410,#REF!,2,FALSE),0)</f>
        <v>0</v>
      </c>
      <c r="Q410" s="60">
        <f>IFERROR(VLOOKUP(B410,#REF!,2,FALSE),0)</f>
        <v>0</v>
      </c>
      <c r="R410" s="53">
        <f t="shared" si="243"/>
        <v>0</v>
      </c>
      <c r="S410" s="67">
        <f t="shared" si="248"/>
        <v>0</v>
      </c>
      <c r="T410" s="65">
        <f t="shared" si="244"/>
        <v>0</v>
      </c>
      <c r="U410" s="64">
        <f t="shared" si="245"/>
        <v>0</v>
      </c>
      <c r="V410" s="21" t="e">
        <f>VLOOKUP(B410,Hoja1!$B$5:$H$749,21,FALSE)</f>
        <v>#REF!</v>
      </c>
      <c r="W410" s="63" t="e">
        <f t="shared" si="246"/>
        <v>#REF!</v>
      </c>
    </row>
    <row r="411" spans="1:23" x14ac:dyDescent="0.3">
      <c r="A411" s="4">
        <v>407</v>
      </c>
      <c r="B411" s="5" t="s">
        <v>859</v>
      </c>
      <c r="C411" s="5" t="s">
        <v>819</v>
      </c>
      <c r="D411" s="5" t="s">
        <v>856</v>
      </c>
      <c r="E411" s="5" t="s">
        <v>659</v>
      </c>
      <c r="F411" s="6" t="s">
        <v>12</v>
      </c>
      <c r="G411" s="15">
        <v>177287.66999999995</v>
      </c>
      <c r="H411" s="15">
        <v>177866.07</v>
      </c>
      <c r="I411" s="23">
        <f t="shared" si="247"/>
        <v>3.3E-3</v>
      </c>
      <c r="J411" s="22" t="s">
        <v>1548</v>
      </c>
      <c r="K411" s="31" t="str">
        <f t="shared" si="257"/>
        <v xml:space="preserve">Grupo 2 </v>
      </c>
      <c r="L411" s="24">
        <f t="shared" si="258"/>
        <v>0.10800000000000001</v>
      </c>
      <c r="M411" s="24">
        <f t="shared" si="259"/>
        <v>0.16</v>
      </c>
      <c r="N411" s="34">
        <f t="shared" si="260"/>
        <v>197075.61</v>
      </c>
      <c r="O411" s="35">
        <f t="shared" si="261"/>
        <v>206324.64</v>
      </c>
      <c r="P411" s="59">
        <f>IFERROR(VLOOKUP(B411,#REF!,2,FALSE),0)</f>
        <v>0</v>
      </c>
      <c r="Q411" s="60">
        <f>IFERROR(VLOOKUP(B411,#REF!,2,FALSE),0)</f>
        <v>0</v>
      </c>
      <c r="R411" s="53">
        <f t="shared" si="243"/>
        <v>0</v>
      </c>
      <c r="S411" s="67">
        <f t="shared" si="248"/>
        <v>0</v>
      </c>
      <c r="T411" s="65">
        <f t="shared" si="244"/>
        <v>0</v>
      </c>
      <c r="U411" s="64">
        <f t="shared" si="245"/>
        <v>0</v>
      </c>
      <c r="V411" s="21" t="e">
        <f>VLOOKUP(B411,Hoja1!$B$5:$H$749,21,FALSE)</f>
        <v>#REF!</v>
      </c>
      <c r="W411" s="63" t="e">
        <f t="shared" si="246"/>
        <v>#REF!</v>
      </c>
    </row>
    <row r="412" spans="1:23" x14ac:dyDescent="0.3">
      <c r="A412" s="4">
        <v>408</v>
      </c>
      <c r="B412" s="5" t="s">
        <v>860</v>
      </c>
      <c r="C412" s="5" t="s">
        <v>819</v>
      </c>
      <c r="D412" s="5" t="s">
        <v>760</v>
      </c>
      <c r="E412" s="5" t="s">
        <v>760</v>
      </c>
      <c r="F412" s="6" t="s">
        <v>30</v>
      </c>
      <c r="G412" s="15">
        <v>35560.11</v>
      </c>
      <c r="H412" s="15">
        <v>24337.899999999998</v>
      </c>
      <c r="I412" s="23">
        <f t="shared" si="247"/>
        <v>-0.31559999999999999</v>
      </c>
      <c r="J412" s="22" t="s">
        <v>1544</v>
      </c>
      <c r="K412" s="30" t="str">
        <f t="shared" si="249"/>
        <v>-40%≤ X &lt; -30%B</v>
      </c>
      <c r="L412" s="24" t="e">
        <f>VLOOKUP(K412,#REF!,2,FALSE)</f>
        <v>#REF!</v>
      </c>
      <c r="M412" s="24" t="e">
        <f>VLOOKUP(K412,#REF!,3,FALSE)</f>
        <v>#REF!</v>
      </c>
      <c r="N412" s="34" t="e">
        <f t="shared" si="260"/>
        <v>#REF!</v>
      </c>
      <c r="O412" s="35" t="e">
        <f t="shared" si="261"/>
        <v>#REF!</v>
      </c>
      <c r="P412" s="57">
        <f>IFERROR(VLOOKUP(B412,#REF!,2,FALSE),0)</f>
        <v>0</v>
      </c>
      <c r="Q412" s="58">
        <f>IFERROR(VLOOKUP(B412,#REF!,2,FALSE),0)</f>
        <v>0</v>
      </c>
      <c r="R412" s="54">
        <f t="shared" si="243"/>
        <v>0</v>
      </c>
      <c r="S412" s="67" t="e">
        <f t="shared" si="248"/>
        <v>#REF!</v>
      </c>
      <c r="T412" s="65" t="e">
        <f t="shared" si="244"/>
        <v>#REF!</v>
      </c>
      <c r="U412" s="64" t="e">
        <f t="shared" si="245"/>
        <v>#REF!</v>
      </c>
      <c r="V412" s="21" t="e">
        <f>VLOOKUP(B412,Hoja1!$B$5:$H$749,21,FALSE)</f>
        <v>#REF!</v>
      </c>
      <c r="W412" s="63" t="e">
        <f t="shared" si="246"/>
        <v>#REF!</v>
      </c>
    </row>
    <row r="413" spans="1:23" x14ac:dyDescent="0.3">
      <c r="A413" s="4">
        <v>409</v>
      </c>
      <c r="B413" s="5" t="s">
        <v>861</v>
      </c>
      <c r="C413" s="5" t="s">
        <v>819</v>
      </c>
      <c r="D413" s="5" t="s">
        <v>862</v>
      </c>
      <c r="E413" s="5" t="s">
        <v>862</v>
      </c>
      <c r="F413" s="6" t="s">
        <v>30</v>
      </c>
      <c r="G413" s="15">
        <v>347256.05</v>
      </c>
      <c r="H413" s="15">
        <v>133816.39000000001</v>
      </c>
      <c r="I413" s="23">
        <f t="shared" si="247"/>
        <v>-0.61460000000000004</v>
      </c>
      <c r="J413" s="22" t="s">
        <v>1543</v>
      </c>
      <c r="K413" s="30" t="str">
        <f t="shared" si="249"/>
        <v>X &lt; -40%B</v>
      </c>
      <c r="L413" s="24" t="e">
        <f>VLOOKUP(K413,#REF!,2,FALSE)</f>
        <v>#REF!</v>
      </c>
      <c r="M413" s="24" t="e">
        <f>VLOOKUP(K413,#REF!,3,FALSE)</f>
        <v>#REF!</v>
      </c>
      <c r="N413" s="34" t="e">
        <f t="shared" si="260"/>
        <v>#REF!</v>
      </c>
      <c r="O413" s="35" t="e">
        <f t="shared" si="261"/>
        <v>#REF!</v>
      </c>
      <c r="P413" s="57">
        <f>IFERROR(VLOOKUP(B413,#REF!,2,FALSE),0)</f>
        <v>0</v>
      </c>
      <c r="Q413" s="58">
        <f>IFERROR(VLOOKUP(B413,#REF!,2,FALSE),0)</f>
        <v>0</v>
      </c>
      <c r="R413" s="54">
        <f t="shared" si="243"/>
        <v>0</v>
      </c>
      <c r="S413" s="67" t="e">
        <f t="shared" si="248"/>
        <v>#REF!</v>
      </c>
      <c r="T413" s="65" t="e">
        <f t="shared" si="244"/>
        <v>#REF!</v>
      </c>
      <c r="U413" s="64" t="e">
        <f t="shared" si="245"/>
        <v>#REF!</v>
      </c>
      <c r="V413" s="21" t="e">
        <f>VLOOKUP(B413,Hoja1!$B$5:$H$749,21,FALSE)</f>
        <v>#REF!</v>
      </c>
      <c r="W413" s="63" t="e">
        <f t="shared" si="246"/>
        <v>#REF!</v>
      </c>
    </row>
    <row r="414" spans="1:23" x14ac:dyDescent="0.3">
      <c r="A414" s="4">
        <v>410</v>
      </c>
      <c r="B414" s="5" t="s">
        <v>863</v>
      </c>
      <c r="C414" s="5" t="s">
        <v>819</v>
      </c>
      <c r="D414" s="5" t="s">
        <v>864</v>
      </c>
      <c r="E414" s="5" t="s">
        <v>865</v>
      </c>
      <c r="F414" s="6" t="s">
        <v>30</v>
      </c>
      <c r="G414" s="15">
        <v>499817.41</v>
      </c>
      <c r="H414" s="15">
        <v>428990.1</v>
      </c>
      <c r="I414" s="23">
        <f t="shared" si="247"/>
        <v>-0.14169999999999999</v>
      </c>
      <c r="J414" s="22" t="s">
        <v>1546</v>
      </c>
      <c r="K414" s="30" t="str">
        <f t="shared" si="249"/>
        <v>-20%≤ X &lt; -10%B</v>
      </c>
      <c r="L414" s="24" t="e">
        <f>VLOOKUP(K414,#REF!,2,FALSE)</f>
        <v>#REF!</v>
      </c>
      <c r="M414" s="24" t="e">
        <f>VLOOKUP(K414,#REF!,3,FALSE)</f>
        <v>#REF!</v>
      </c>
      <c r="N414" s="34" t="e">
        <f t="shared" si="260"/>
        <v>#REF!</v>
      </c>
      <c r="O414" s="35" t="e">
        <f t="shared" si="261"/>
        <v>#REF!</v>
      </c>
      <c r="P414" s="57">
        <f>IFERROR(VLOOKUP(B414,#REF!,2,FALSE),0)</f>
        <v>0</v>
      </c>
      <c r="Q414" s="58">
        <f>IFERROR(VLOOKUP(B414,#REF!,2,FALSE),0)</f>
        <v>0</v>
      </c>
      <c r="R414" s="54">
        <f t="shared" si="243"/>
        <v>0</v>
      </c>
      <c r="S414" s="67" t="e">
        <f t="shared" si="248"/>
        <v>#REF!</v>
      </c>
      <c r="T414" s="65" t="e">
        <f t="shared" si="244"/>
        <v>#REF!</v>
      </c>
      <c r="U414" s="64" t="e">
        <f t="shared" si="245"/>
        <v>#REF!</v>
      </c>
      <c r="V414" s="21" t="e">
        <f>VLOOKUP(B414,Hoja1!$B$5:$H$749,21,FALSE)</f>
        <v>#REF!</v>
      </c>
      <c r="W414" s="63" t="e">
        <f t="shared" si="246"/>
        <v>#REF!</v>
      </c>
    </row>
    <row r="415" spans="1:23" x14ac:dyDescent="0.3">
      <c r="A415" s="4">
        <v>411</v>
      </c>
      <c r="B415" s="5" t="s">
        <v>866</v>
      </c>
      <c r="C415" s="5" t="s">
        <v>819</v>
      </c>
      <c r="D415" s="5" t="s">
        <v>864</v>
      </c>
      <c r="E415" s="5" t="s">
        <v>867</v>
      </c>
      <c r="F415" s="6" t="s">
        <v>60</v>
      </c>
      <c r="G415" s="15">
        <v>775269.49000000011</v>
      </c>
      <c r="H415" s="15">
        <v>554471.04999999993</v>
      </c>
      <c r="I415" s="23">
        <f t="shared" si="247"/>
        <v>-0.2848</v>
      </c>
      <c r="J415" s="22" t="s">
        <v>1545</v>
      </c>
      <c r="K415" s="30" t="str">
        <f t="shared" si="249"/>
        <v>-30%≤ X &lt; -20%D</v>
      </c>
      <c r="L415" s="24" t="e">
        <f>VLOOKUP(K415,#REF!,2,FALSE)</f>
        <v>#REF!</v>
      </c>
      <c r="M415" s="24" t="e">
        <f>VLOOKUP(K415,#REF!,3,FALSE)</f>
        <v>#REF!</v>
      </c>
      <c r="N415" s="34" t="e">
        <f t="shared" si="260"/>
        <v>#REF!</v>
      </c>
      <c r="O415" s="35" t="e">
        <f t="shared" si="261"/>
        <v>#REF!</v>
      </c>
      <c r="P415" s="57">
        <f>IFERROR(VLOOKUP(B415,#REF!,2,FALSE),0)</f>
        <v>0</v>
      </c>
      <c r="Q415" s="58">
        <f>IFERROR(VLOOKUP(B415,#REF!,2,FALSE),0)</f>
        <v>0</v>
      </c>
      <c r="R415" s="54">
        <f t="shared" si="243"/>
        <v>0</v>
      </c>
      <c r="S415" s="67" t="e">
        <f t="shared" si="248"/>
        <v>#REF!</v>
      </c>
      <c r="T415" s="65" t="e">
        <f t="shared" si="244"/>
        <v>#REF!</v>
      </c>
      <c r="U415" s="64" t="e">
        <f t="shared" si="245"/>
        <v>#REF!</v>
      </c>
      <c r="V415" s="21" t="e">
        <f>VLOOKUP(B415,Hoja1!$B$5:$H$749,21,FALSE)</f>
        <v>#REF!</v>
      </c>
      <c r="W415" s="63" t="e">
        <f t="shared" si="246"/>
        <v>#REF!</v>
      </c>
    </row>
    <row r="416" spans="1:23" x14ac:dyDescent="0.3">
      <c r="A416" s="4">
        <v>412</v>
      </c>
      <c r="B416" s="5" t="s">
        <v>868</v>
      </c>
      <c r="C416" s="5" t="s">
        <v>819</v>
      </c>
      <c r="D416" s="5" t="s">
        <v>864</v>
      </c>
      <c r="E416" s="5" t="s">
        <v>869</v>
      </c>
      <c r="F416" s="6" t="s">
        <v>12</v>
      </c>
      <c r="G416" s="15">
        <v>179607.43</v>
      </c>
      <c r="H416" s="15">
        <v>190062.07999999999</v>
      </c>
      <c r="I416" s="23">
        <f t="shared" si="247"/>
        <v>5.8200000000000002E-2</v>
      </c>
      <c r="J416" s="22" t="s">
        <v>1548</v>
      </c>
      <c r="K416" s="31" t="str">
        <f>IF(AND(H416&gt;0,(0.5*G416)&gt;H416),"Subgrupo 1.1",IF(AND((0.5*G416)&lt;H416,G416&gt;H416),"Subgrupo 1.2","Grupo 2 "))</f>
        <v xml:space="preserve">Grupo 2 </v>
      </c>
      <c r="L416" s="24">
        <f>IF(H416&gt;=G416,10.8%," ")</f>
        <v>0.10800000000000001</v>
      </c>
      <c r="M416" s="24">
        <f>IF(H416&gt;=G416,16%," ")</f>
        <v>0.16</v>
      </c>
      <c r="N416" s="34">
        <f>ROUND(H416*(1+L416),2)</f>
        <v>210588.78</v>
      </c>
      <c r="O416" s="35">
        <f>ROUND(H416*(1+M416),2)</f>
        <v>220472.01</v>
      </c>
      <c r="P416" s="59">
        <f>IFERROR(VLOOKUP(B416,#REF!,2,FALSE),0)</f>
        <v>0</v>
      </c>
      <c r="Q416" s="60">
        <f>IFERROR(VLOOKUP(B416,#REF!,2,FALSE),0)</f>
        <v>0</v>
      </c>
      <c r="R416" s="53">
        <f t="shared" si="243"/>
        <v>0</v>
      </c>
      <c r="S416" s="67">
        <f t="shared" si="248"/>
        <v>0</v>
      </c>
      <c r="T416" s="65">
        <f t="shared" si="244"/>
        <v>0</v>
      </c>
      <c r="U416" s="64">
        <f t="shared" si="245"/>
        <v>0</v>
      </c>
      <c r="V416" s="21" t="e">
        <f>VLOOKUP(B416,Hoja1!$B$5:$H$749,21,FALSE)</f>
        <v>#REF!</v>
      </c>
      <c r="W416" s="63" t="e">
        <f t="shared" si="246"/>
        <v>#REF!</v>
      </c>
    </row>
    <row r="417" spans="1:23" x14ac:dyDescent="0.3">
      <c r="A417" s="4">
        <v>413</v>
      </c>
      <c r="B417" s="5" t="s">
        <v>870</v>
      </c>
      <c r="C417" s="5" t="s">
        <v>819</v>
      </c>
      <c r="D417" s="5" t="s">
        <v>864</v>
      </c>
      <c r="E417" s="5" t="s">
        <v>864</v>
      </c>
      <c r="F417" s="6" t="s">
        <v>60</v>
      </c>
      <c r="G417" s="15">
        <v>2195121.61</v>
      </c>
      <c r="H417" s="15">
        <v>1626765.48</v>
      </c>
      <c r="I417" s="23">
        <f t="shared" si="247"/>
        <v>-0.25890000000000002</v>
      </c>
      <c r="J417" s="22" t="s">
        <v>1545</v>
      </c>
      <c r="K417" s="30" t="str">
        <f t="shared" si="249"/>
        <v>-30%≤ X &lt; -20%D</v>
      </c>
      <c r="L417" s="24" t="e">
        <f>VLOOKUP(K417,#REF!,2,FALSE)</f>
        <v>#REF!</v>
      </c>
      <c r="M417" s="24" t="e">
        <f>VLOOKUP(K417,#REF!,3,FALSE)</f>
        <v>#REF!</v>
      </c>
      <c r="N417" s="34" t="e">
        <f>ROUND(H417*(1+L417),2)</f>
        <v>#REF!</v>
      </c>
      <c r="O417" s="35" t="e">
        <f>ROUND(H417*(1+M417),2)</f>
        <v>#REF!</v>
      </c>
      <c r="P417" s="57">
        <f>IFERROR(VLOOKUP(B417,#REF!,2,FALSE),0)</f>
        <v>0</v>
      </c>
      <c r="Q417" s="58">
        <f>IFERROR(VLOOKUP(B417,#REF!,2,FALSE),0)</f>
        <v>0</v>
      </c>
      <c r="R417" s="54">
        <f t="shared" si="243"/>
        <v>0</v>
      </c>
      <c r="S417" s="67" t="e">
        <f t="shared" si="248"/>
        <v>#REF!</v>
      </c>
      <c r="T417" s="65" t="e">
        <f t="shared" si="244"/>
        <v>#REF!</v>
      </c>
      <c r="U417" s="64" t="e">
        <f t="shared" si="245"/>
        <v>#REF!</v>
      </c>
      <c r="V417" s="21" t="e">
        <f>VLOOKUP(B417,Hoja1!$B$5:$H$749,21,FALSE)</f>
        <v>#REF!</v>
      </c>
      <c r="W417" s="63" t="e">
        <f t="shared" si="246"/>
        <v>#REF!</v>
      </c>
    </row>
    <row r="418" spans="1:23" x14ac:dyDescent="0.3">
      <c r="A418" s="4">
        <v>414</v>
      </c>
      <c r="B418" s="5" t="s">
        <v>871</v>
      </c>
      <c r="C418" s="5" t="s">
        <v>819</v>
      </c>
      <c r="D418" s="5" t="s">
        <v>864</v>
      </c>
      <c r="E418" s="5" t="s">
        <v>872</v>
      </c>
      <c r="F418" s="6" t="s">
        <v>12</v>
      </c>
      <c r="G418" s="15">
        <v>242186.37</v>
      </c>
      <c r="H418" s="15">
        <v>99063.11</v>
      </c>
      <c r="I418" s="23">
        <f t="shared" si="247"/>
        <v>-0.59099999999999997</v>
      </c>
      <c r="J418" s="22" t="s">
        <v>1543</v>
      </c>
      <c r="K418" s="31" t="str">
        <f>IF(AND(H418&gt;0,(0.5*G418)&gt;H418),"Subgrupo 1.1",IF(AND((0.5*G418)&lt;H418,G418&gt;H418),"Subgrupo 1.2","Grupo 2 "))</f>
        <v>Subgrupo 1.1</v>
      </c>
      <c r="L418" s="28" t="s">
        <v>1555</v>
      </c>
      <c r="M418" s="28" t="s">
        <v>1556</v>
      </c>
      <c r="N418" s="36">
        <f>ROUND(IF(0.75*G418&lt;1.03*H418,0.75*G418,1.03*H418),1)</f>
        <v>102035</v>
      </c>
      <c r="O418" s="37">
        <f>ROUND(IF(G418&lt;1.08*H418,G418,1.08*H418),2)</f>
        <v>106988.16</v>
      </c>
      <c r="P418" s="59">
        <f>IFERROR(VLOOKUP(B418,#REF!,2,FALSE),0)</f>
        <v>0</v>
      </c>
      <c r="Q418" s="60">
        <f>IFERROR(VLOOKUP(B418,#REF!,2,FALSE),0)</f>
        <v>0</v>
      </c>
      <c r="R418" s="53">
        <f t="shared" si="243"/>
        <v>0</v>
      </c>
      <c r="S418" s="67">
        <f t="shared" si="248"/>
        <v>0</v>
      </c>
      <c r="T418" s="65">
        <f t="shared" si="244"/>
        <v>0</v>
      </c>
      <c r="U418" s="64">
        <f t="shared" si="245"/>
        <v>0</v>
      </c>
      <c r="V418" s="21" t="e">
        <f>VLOOKUP(B418,Hoja1!$B$5:$H$749,21,FALSE)</f>
        <v>#REF!</v>
      </c>
      <c r="W418" s="63" t="e">
        <f t="shared" si="246"/>
        <v>#REF!</v>
      </c>
    </row>
    <row r="419" spans="1:23" x14ac:dyDescent="0.3">
      <c r="A419" s="4">
        <v>415</v>
      </c>
      <c r="B419" s="5" t="s">
        <v>873</v>
      </c>
      <c r="C419" s="5" t="s">
        <v>819</v>
      </c>
      <c r="D419" s="5" t="s">
        <v>874</v>
      </c>
      <c r="E419" s="5" t="s">
        <v>875</v>
      </c>
      <c r="F419" s="6" t="s">
        <v>30</v>
      </c>
      <c r="G419" s="15">
        <v>124563</v>
      </c>
      <c r="H419" s="15">
        <v>64398.990000000005</v>
      </c>
      <c r="I419" s="23">
        <f t="shared" si="247"/>
        <v>-0.48299999999999998</v>
      </c>
      <c r="J419" s="22" t="s">
        <v>1543</v>
      </c>
      <c r="K419" s="30" t="str">
        <f t="shared" si="249"/>
        <v>X &lt; -40%B</v>
      </c>
      <c r="L419" s="24" t="e">
        <f>VLOOKUP(K419,#REF!,2,FALSE)</f>
        <v>#REF!</v>
      </c>
      <c r="M419" s="24" t="e">
        <f>VLOOKUP(K419,#REF!,3,FALSE)</f>
        <v>#REF!</v>
      </c>
      <c r="N419" s="34" t="e">
        <f t="shared" ref="N419:N423" si="262">ROUND(H419*(1+L419),2)</f>
        <v>#REF!</v>
      </c>
      <c r="O419" s="35" t="e">
        <f t="shared" ref="O419:O423" si="263">ROUND(H419*(1+M419),2)</f>
        <v>#REF!</v>
      </c>
      <c r="P419" s="57">
        <f>IFERROR(VLOOKUP(B419,#REF!,2,FALSE),0)</f>
        <v>0</v>
      </c>
      <c r="Q419" s="58">
        <f>IFERROR(VLOOKUP(B419,#REF!,2,FALSE),0)</f>
        <v>0</v>
      </c>
      <c r="R419" s="54">
        <f t="shared" si="243"/>
        <v>0</v>
      </c>
      <c r="S419" s="67" t="e">
        <f t="shared" si="248"/>
        <v>#REF!</v>
      </c>
      <c r="T419" s="65" t="e">
        <f t="shared" si="244"/>
        <v>#REF!</v>
      </c>
      <c r="U419" s="64" t="e">
        <f t="shared" si="245"/>
        <v>#REF!</v>
      </c>
      <c r="V419" s="21" t="e">
        <f>VLOOKUP(B419,Hoja1!$B$5:$H$749,21,FALSE)</f>
        <v>#REF!</v>
      </c>
      <c r="W419" s="63" t="e">
        <f t="shared" si="246"/>
        <v>#REF!</v>
      </c>
    </row>
    <row r="420" spans="1:23" x14ac:dyDescent="0.3">
      <c r="A420" s="4">
        <v>416</v>
      </c>
      <c r="B420" s="5" t="s">
        <v>876</v>
      </c>
      <c r="C420" s="5" t="s">
        <v>819</v>
      </c>
      <c r="D420" s="5" t="s">
        <v>877</v>
      </c>
      <c r="E420" s="5" t="s">
        <v>878</v>
      </c>
      <c r="F420" s="6" t="s">
        <v>9</v>
      </c>
      <c r="G420" s="15">
        <v>1860925.79</v>
      </c>
      <c r="H420" s="15">
        <v>1287724.8500000001</v>
      </c>
      <c r="I420" s="23">
        <f t="shared" si="247"/>
        <v>-0.308</v>
      </c>
      <c r="J420" s="22" t="s">
        <v>1544</v>
      </c>
      <c r="K420" s="30" t="str">
        <f t="shared" si="249"/>
        <v>-40%≤ X &lt; -30%A</v>
      </c>
      <c r="L420" s="24" t="e">
        <f>VLOOKUP(K420,#REF!,2,FALSE)</f>
        <v>#REF!</v>
      </c>
      <c r="M420" s="24" t="e">
        <f>VLOOKUP(K420,#REF!,3,FALSE)</f>
        <v>#REF!</v>
      </c>
      <c r="N420" s="34" t="e">
        <f t="shared" si="262"/>
        <v>#REF!</v>
      </c>
      <c r="O420" s="35" t="e">
        <f t="shared" si="263"/>
        <v>#REF!</v>
      </c>
      <c r="P420" s="57">
        <f>IFERROR(VLOOKUP(B420,#REF!,2,FALSE),0)</f>
        <v>0</v>
      </c>
      <c r="Q420" s="58">
        <f>IFERROR(VLOOKUP(B420,#REF!,2,FALSE),0)</f>
        <v>0</v>
      </c>
      <c r="R420" s="54">
        <f t="shared" si="243"/>
        <v>0</v>
      </c>
      <c r="S420" s="67" t="e">
        <f t="shared" si="248"/>
        <v>#REF!</v>
      </c>
      <c r="T420" s="65" t="e">
        <f t="shared" si="244"/>
        <v>#REF!</v>
      </c>
      <c r="U420" s="64" t="e">
        <f t="shared" si="245"/>
        <v>#REF!</v>
      </c>
      <c r="V420" s="21" t="e">
        <f>VLOOKUP(B420,Hoja1!$B$5:$H$749,21,FALSE)</f>
        <v>#REF!</v>
      </c>
      <c r="W420" s="63" t="e">
        <f t="shared" si="246"/>
        <v>#REF!</v>
      </c>
    </row>
    <row r="421" spans="1:23" x14ac:dyDescent="0.3">
      <c r="A421" s="4">
        <v>417</v>
      </c>
      <c r="B421" s="5" t="s">
        <v>879</v>
      </c>
      <c r="C421" s="5" t="s">
        <v>819</v>
      </c>
      <c r="D421" s="5" t="s">
        <v>880</v>
      </c>
      <c r="E421" s="5" t="s">
        <v>880</v>
      </c>
      <c r="F421" s="6" t="s">
        <v>30</v>
      </c>
      <c r="G421" s="15">
        <v>132592.24</v>
      </c>
      <c r="H421" s="15">
        <v>123922.33</v>
      </c>
      <c r="I421" s="23">
        <f t="shared" si="247"/>
        <v>-6.54E-2</v>
      </c>
      <c r="J421" s="22" t="s">
        <v>1547</v>
      </c>
      <c r="K421" s="30" t="str">
        <f t="shared" si="249"/>
        <v>-10%≤ X &lt; 0%B</v>
      </c>
      <c r="L421" s="24" t="e">
        <f>VLOOKUP(K421,#REF!,2,FALSE)</f>
        <v>#REF!</v>
      </c>
      <c r="M421" s="24" t="e">
        <f>VLOOKUP(K421,#REF!,3,FALSE)</f>
        <v>#REF!</v>
      </c>
      <c r="N421" s="34" t="e">
        <f t="shared" si="262"/>
        <v>#REF!</v>
      </c>
      <c r="O421" s="35" t="e">
        <f t="shared" si="263"/>
        <v>#REF!</v>
      </c>
      <c r="P421" s="57">
        <f>IFERROR(VLOOKUP(B421,#REF!,2,FALSE),0)</f>
        <v>0</v>
      </c>
      <c r="Q421" s="58">
        <f>IFERROR(VLOOKUP(B421,#REF!,2,FALSE),0)</f>
        <v>0</v>
      </c>
      <c r="R421" s="54">
        <f t="shared" si="243"/>
        <v>0</v>
      </c>
      <c r="S421" s="67" t="e">
        <f t="shared" si="248"/>
        <v>#REF!</v>
      </c>
      <c r="T421" s="65" t="e">
        <f t="shared" si="244"/>
        <v>#REF!</v>
      </c>
      <c r="U421" s="64" t="e">
        <f t="shared" si="245"/>
        <v>#REF!</v>
      </c>
      <c r="V421" s="21" t="e">
        <f>VLOOKUP(B421,Hoja1!$B$5:$H$749,21,FALSE)</f>
        <v>#REF!</v>
      </c>
      <c r="W421" s="63" t="e">
        <f t="shared" si="246"/>
        <v>#REF!</v>
      </c>
    </row>
    <row r="422" spans="1:23" x14ac:dyDescent="0.3">
      <c r="A422" s="4">
        <v>418</v>
      </c>
      <c r="B422" s="5" t="s">
        <v>881</v>
      </c>
      <c r="C422" s="5" t="s">
        <v>819</v>
      </c>
      <c r="D422" s="5" t="s">
        <v>882</v>
      </c>
      <c r="E422" s="5" t="s">
        <v>883</v>
      </c>
      <c r="F422" s="6" t="s">
        <v>30</v>
      </c>
      <c r="G422" s="15">
        <v>135530.16</v>
      </c>
      <c r="H422" s="15">
        <v>51728.26</v>
      </c>
      <c r="I422" s="23">
        <f t="shared" si="247"/>
        <v>-0.61829999999999996</v>
      </c>
      <c r="J422" s="22" t="s">
        <v>1543</v>
      </c>
      <c r="K422" s="30" t="str">
        <f t="shared" si="249"/>
        <v>X &lt; -40%B</v>
      </c>
      <c r="L422" s="24" t="e">
        <f>VLOOKUP(K422,#REF!,2,FALSE)</f>
        <v>#REF!</v>
      </c>
      <c r="M422" s="24" t="e">
        <f>VLOOKUP(K422,#REF!,3,FALSE)</f>
        <v>#REF!</v>
      </c>
      <c r="N422" s="34" t="e">
        <f t="shared" si="262"/>
        <v>#REF!</v>
      </c>
      <c r="O422" s="35" t="e">
        <f t="shared" si="263"/>
        <v>#REF!</v>
      </c>
      <c r="P422" s="57">
        <f>IFERROR(VLOOKUP(B422,#REF!,2,FALSE),0)</f>
        <v>0</v>
      </c>
      <c r="Q422" s="58">
        <f>IFERROR(VLOOKUP(B422,#REF!,2,FALSE),0)</f>
        <v>0</v>
      </c>
      <c r="R422" s="54">
        <f t="shared" si="243"/>
        <v>0</v>
      </c>
      <c r="S422" s="67" t="e">
        <f t="shared" si="248"/>
        <v>#REF!</v>
      </c>
      <c r="T422" s="65" t="e">
        <f t="shared" si="244"/>
        <v>#REF!</v>
      </c>
      <c r="U422" s="64" t="e">
        <f t="shared" si="245"/>
        <v>#REF!</v>
      </c>
      <c r="V422" s="21" t="e">
        <f>VLOOKUP(B422,Hoja1!$B$5:$H$749,21,FALSE)</f>
        <v>#REF!</v>
      </c>
      <c r="W422" s="63" t="e">
        <f t="shared" si="246"/>
        <v>#REF!</v>
      </c>
    </row>
    <row r="423" spans="1:23" x14ac:dyDescent="0.3">
      <c r="A423" s="4">
        <v>419</v>
      </c>
      <c r="B423" s="5" t="s">
        <v>884</v>
      </c>
      <c r="C423" s="5" t="s">
        <v>819</v>
      </c>
      <c r="D423" s="5" t="s">
        <v>885</v>
      </c>
      <c r="E423" s="5" t="s">
        <v>885</v>
      </c>
      <c r="F423" s="6" t="s">
        <v>9</v>
      </c>
      <c r="G423" s="15">
        <v>2807708.16</v>
      </c>
      <c r="H423" s="15">
        <v>2868979.5</v>
      </c>
      <c r="I423" s="23">
        <f t="shared" si="247"/>
        <v>2.18E-2</v>
      </c>
      <c r="J423" s="22" t="s">
        <v>1548</v>
      </c>
      <c r="K423" s="30" t="str">
        <f t="shared" si="249"/>
        <v>0%≤ X &lt; 10%A</v>
      </c>
      <c r="L423" s="24" t="e">
        <f>VLOOKUP(K423,#REF!,2,FALSE)</f>
        <v>#REF!</v>
      </c>
      <c r="M423" s="24" t="e">
        <f>VLOOKUP(K423,#REF!,3,FALSE)</f>
        <v>#REF!</v>
      </c>
      <c r="N423" s="34" t="e">
        <f t="shared" si="262"/>
        <v>#REF!</v>
      </c>
      <c r="O423" s="35" t="e">
        <f t="shared" si="263"/>
        <v>#REF!</v>
      </c>
      <c r="P423" s="57">
        <f>IFERROR(VLOOKUP(B423,#REF!,2,FALSE),0)</f>
        <v>0</v>
      </c>
      <c r="Q423" s="58">
        <f>IFERROR(VLOOKUP(B423,#REF!,2,FALSE),0)</f>
        <v>0</v>
      </c>
      <c r="R423" s="54">
        <f t="shared" si="243"/>
        <v>0</v>
      </c>
      <c r="S423" s="67" t="e">
        <f t="shared" si="248"/>
        <v>#REF!</v>
      </c>
      <c r="T423" s="65" t="e">
        <f t="shared" si="244"/>
        <v>#REF!</v>
      </c>
      <c r="U423" s="64" t="e">
        <f t="shared" si="245"/>
        <v>#REF!</v>
      </c>
      <c r="V423" s="21" t="e">
        <f>VLOOKUP(B423,Hoja1!$B$5:$H$749,21,FALSE)</f>
        <v>#REF!</v>
      </c>
      <c r="W423" s="63" t="e">
        <f t="shared" si="246"/>
        <v>#REF!</v>
      </c>
    </row>
    <row r="424" spans="1:23" x14ac:dyDescent="0.3">
      <c r="A424" s="4">
        <v>420</v>
      </c>
      <c r="B424" s="5" t="s">
        <v>886</v>
      </c>
      <c r="C424" s="5" t="s">
        <v>819</v>
      </c>
      <c r="D424" s="5" t="s">
        <v>885</v>
      </c>
      <c r="E424" s="5" t="s">
        <v>887</v>
      </c>
      <c r="F424" s="6" t="s">
        <v>12</v>
      </c>
      <c r="G424" s="15">
        <v>1618505.7500000002</v>
      </c>
      <c r="H424" s="15">
        <v>1751557.0499999998</v>
      </c>
      <c r="I424" s="23">
        <f t="shared" si="247"/>
        <v>8.2199999999999995E-2</v>
      </c>
      <c r="J424" s="22" t="s">
        <v>1548</v>
      </c>
      <c r="K424" s="31" t="str">
        <f t="shared" ref="K424:K425" si="264">IF(AND(H424&gt;0,(0.5*G424)&gt;H424),"Subgrupo 1.1",IF(AND((0.5*G424)&lt;H424,G424&gt;H424),"Subgrupo 1.2","Grupo 2 "))</f>
        <v xml:space="preserve">Grupo 2 </v>
      </c>
      <c r="L424" s="24">
        <f t="shared" ref="L424:L425" si="265">IF(H424&gt;=G424,10.8%," ")</f>
        <v>0.10800000000000001</v>
      </c>
      <c r="M424" s="24">
        <f t="shared" ref="M424:M425" si="266">IF(H424&gt;=G424,16%," ")</f>
        <v>0.16</v>
      </c>
      <c r="N424" s="34">
        <f t="shared" ref="N424:N425" si="267">ROUND(H424*(1+L424),2)</f>
        <v>1940725.21</v>
      </c>
      <c r="O424" s="35">
        <f t="shared" ref="O424:O425" si="268">ROUND(H424*(1+M424),2)</f>
        <v>2031806.18</v>
      </c>
      <c r="P424" s="59">
        <f>IFERROR(VLOOKUP(B424,#REF!,2,FALSE),0)</f>
        <v>0</v>
      </c>
      <c r="Q424" s="60">
        <f>IFERROR(VLOOKUP(B424,#REF!,2,FALSE),0)</f>
        <v>0</v>
      </c>
      <c r="R424" s="53">
        <f t="shared" si="243"/>
        <v>0</v>
      </c>
      <c r="S424" s="67">
        <f t="shared" si="248"/>
        <v>0</v>
      </c>
      <c r="T424" s="65">
        <f t="shared" si="244"/>
        <v>0</v>
      </c>
      <c r="U424" s="64">
        <f t="shared" si="245"/>
        <v>0</v>
      </c>
      <c r="V424" s="21" t="e">
        <f>VLOOKUP(B424,Hoja1!$B$5:$H$749,21,FALSE)</f>
        <v>#REF!</v>
      </c>
      <c r="W424" s="63" t="e">
        <f t="shared" si="246"/>
        <v>#REF!</v>
      </c>
    </row>
    <row r="425" spans="1:23" x14ac:dyDescent="0.3">
      <c r="A425" s="4">
        <v>421</v>
      </c>
      <c r="B425" s="5" t="s">
        <v>888</v>
      </c>
      <c r="C425" s="5" t="s">
        <v>819</v>
      </c>
      <c r="D425" s="5" t="s">
        <v>885</v>
      </c>
      <c r="E425" s="5" t="s">
        <v>889</v>
      </c>
      <c r="F425" s="6" t="s">
        <v>12</v>
      </c>
      <c r="G425" s="15">
        <v>261058.92</v>
      </c>
      <c r="H425" s="15">
        <v>273436.90999999997</v>
      </c>
      <c r="I425" s="23">
        <f t="shared" si="247"/>
        <v>4.7399999999999998E-2</v>
      </c>
      <c r="J425" s="22" t="s">
        <v>1548</v>
      </c>
      <c r="K425" s="31" t="str">
        <f t="shared" si="264"/>
        <v xml:space="preserve">Grupo 2 </v>
      </c>
      <c r="L425" s="24">
        <f t="shared" si="265"/>
        <v>0.10800000000000001</v>
      </c>
      <c r="M425" s="24">
        <f t="shared" si="266"/>
        <v>0.16</v>
      </c>
      <c r="N425" s="34">
        <f t="shared" si="267"/>
        <v>302968.09999999998</v>
      </c>
      <c r="O425" s="35">
        <f t="shared" si="268"/>
        <v>317186.82</v>
      </c>
      <c r="P425" s="59">
        <f>IFERROR(VLOOKUP(B425,#REF!,2,FALSE),0)</f>
        <v>0</v>
      </c>
      <c r="Q425" s="60">
        <f>IFERROR(VLOOKUP(B425,#REF!,2,FALSE),0)</f>
        <v>0</v>
      </c>
      <c r="R425" s="53">
        <f t="shared" si="243"/>
        <v>0</v>
      </c>
      <c r="S425" s="67">
        <f t="shared" si="248"/>
        <v>0</v>
      </c>
      <c r="T425" s="65">
        <f t="shared" si="244"/>
        <v>0</v>
      </c>
      <c r="U425" s="64">
        <f t="shared" si="245"/>
        <v>0</v>
      </c>
      <c r="V425" s="21" t="e">
        <f>VLOOKUP(B425,Hoja1!$B$5:$H$749,21,FALSE)</f>
        <v>#REF!</v>
      </c>
      <c r="W425" s="63" t="e">
        <f t="shared" si="246"/>
        <v>#REF!</v>
      </c>
    </row>
    <row r="426" spans="1:23" x14ac:dyDescent="0.3">
      <c r="A426" s="4">
        <v>422</v>
      </c>
      <c r="B426" s="5" t="s">
        <v>890</v>
      </c>
      <c r="C426" s="5" t="s">
        <v>891</v>
      </c>
      <c r="D426" s="5" t="s">
        <v>892</v>
      </c>
      <c r="E426" s="5" t="s">
        <v>892</v>
      </c>
      <c r="F426" s="6" t="s">
        <v>9</v>
      </c>
      <c r="G426" s="15">
        <v>22122800.399999999</v>
      </c>
      <c r="H426" s="15">
        <v>18985422.48</v>
      </c>
      <c r="I426" s="23">
        <f t="shared" si="247"/>
        <v>-0.14180000000000001</v>
      </c>
      <c r="J426" s="22" t="s">
        <v>1546</v>
      </c>
      <c r="K426" s="30" t="str">
        <f t="shared" si="249"/>
        <v>-20%≤ X &lt; -10%A</v>
      </c>
      <c r="L426" s="24" t="e">
        <f>VLOOKUP(K426,#REF!,2,FALSE)</f>
        <v>#REF!</v>
      </c>
      <c r="M426" s="24" t="e">
        <f>VLOOKUP(K426,#REF!,3,FALSE)</f>
        <v>#REF!</v>
      </c>
      <c r="N426" s="34" t="e">
        <f>ROUND(H426*(1+L426),2)</f>
        <v>#REF!</v>
      </c>
      <c r="O426" s="35" t="e">
        <f>ROUND(H426*(1+M426),2)</f>
        <v>#REF!</v>
      </c>
      <c r="P426" s="57">
        <f>IFERROR(VLOOKUP(B426,#REF!,2,FALSE),0)</f>
        <v>0</v>
      </c>
      <c r="Q426" s="58">
        <f>IFERROR(VLOOKUP(B426,#REF!,2,FALSE),0)</f>
        <v>0</v>
      </c>
      <c r="R426" s="54">
        <f t="shared" si="243"/>
        <v>0</v>
      </c>
      <c r="S426" s="67" t="e">
        <f t="shared" si="248"/>
        <v>#REF!</v>
      </c>
      <c r="T426" s="65" t="e">
        <f t="shared" si="244"/>
        <v>#REF!</v>
      </c>
      <c r="U426" s="64" t="e">
        <f t="shared" si="245"/>
        <v>#REF!</v>
      </c>
      <c r="V426" s="21" t="e">
        <f>VLOOKUP(B426,Hoja1!$B$5:$H$749,21,FALSE)</f>
        <v>#REF!</v>
      </c>
      <c r="W426" s="63" t="e">
        <f t="shared" si="246"/>
        <v>#REF!</v>
      </c>
    </row>
    <row r="427" spans="1:23" x14ac:dyDescent="0.3">
      <c r="A427" s="4">
        <v>423</v>
      </c>
      <c r="B427" s="5" t="s">
        <v>893</v>
      </c>
      <c r="C427" s="5" t="s">
        <v>891</v>
      </c>
      <c r="D427" s="5" t="s">
        <v>892</v>
      </c>
      <c r="E427" s="5" t="s">
        <v>894</v>
      </c>
      <c r="F427" s="6" t="s">
        <v>12</v>
      </c>
      <c r="G427" s="15">
        <v>461597.99</v>
      </c>
      <c r="H427" s="15">
        <v>207533.80000000002</v>
      </c>
      <c r="I427" s="23">
        <f t="shared" si="247"/>
        <v>-0.5504</v>
      </c>
      <c r="J427" s="22" t="s">
        <v>1543</v>
      </c>
      <c r="K427" s="31" t="str">
        <f t="shared" ref="K427:K429" si="269">IF(AND(H427&gt;0,(0.5*G427)&gt;H427),"Subgrupo 1.1",IF(AND((0.5*G427)&lt;H427,G427&gt;H427),"Subgrupo 1.2","Grupo 2 "))</f>
        <v>Subgrupo 1.1</v>
      </c>
      <c r="L427" s="28" t="s">
        <v>1555</v>
      </c>
      <c r="M427" s="28" t="s">
        <v>1556</v>
      </c>
      <c r="N427" s="36">
        <f>ROUND(IF(0.75*G427&lt;1.03*H427,0.75*G427,1.03*H427),1)</f>
        <v>213759.8</v>
      </c>
      <c r="O427" s="37">
        <f>ROUND(IF(G427&lt;1.08*H427,G427,1.08*H427),2)</f>
        <v>224136.5</v>
      </c>
      <c r="P427" s="59">
        <f>IFERROR(VLOOKUP(B427,#REF!,2,FALSE),0)</f>
        <v>0</v>
      </c>
      <c r="Q427" s="60">
        <f>IFERROR(VLOOKUP(B427,#REF!,2,FALSE),0)</f>
        <v>0</v>
      </c>
      <c r="R427" s="53">
        <f t="shared" si="243"/>
        <v>0</v>
      </c>
      <c r="S427" s="67">
        <f t="shared" si="248"/>
        <v>0</v>
      </c>
      <c r="T427" s="65">
        <f t="shared" si="244"/>
        <v>0</v>
      </c>
      <c r="U427" s="64">
        <f t="shared" si="245"/>
        <v>0</v>
      </c>
      <c r="V427" s="21" t="e">
        <f>VLOOKUP(B427,Hoja1!$B$5:$H$749,21,FALSE)</f>
        <v>#REF!</v>
      </c>
      <c r="W427" s="63" t="e">
        <f t="shared" si="246"/>
        <v>#REF!</v>
      </c>
    </row>
    <row r="428" spans="1:23" x14ac:dyDescent="0.3">
      <c r="A428" s="4">
        <v>424</v>
      </c>
      <c r="B428" s="5" t="s">
        <v>895</v>
      </c>
      <c r="C428" s="5" t="s">
        <v>891</v>
      </c>
      <c r="D428" s="5" t="s">
        <v>892</v>
      </c>
      <c r="E428" s="5" t="s">
        <v>896</v>
      </c>
      <c r="F428" s="6" t="s">
        <v>12</v>
      </c>
      <c r="G428" s="15">
        <v>146465.19</v>
      </c>
      <c r="H428" s="15">
        <v>116115.92999999998</v>
      </c>
      <c r="I428" s="23">
        <f t="shared" si="247"/>
        <v>-0.2072</v>
      </c>
      <c r="J428" s="22" t="s">
        <v>1545</v>
      </c>
      <c r="K428" s="31" t="str">
        <f t="shared" si="269"/>
        <v>Subgrupo 1.2</v>
      </c>
      <c r="L428" s="28" t="s">
        <v>1556</v>
      </c>
      <c r="M428" s="28" t="s">
        <v>1557</v>
      </c>
      <c r="N428" s="36">
        <f t="shared" ref="N428:N429" si="270">ROUND(IF(G428&lt;1.08*H428,G428,1.08*H428),2)</f>
        <v>125405.2</v>
      </c>
      <c r="O428" s="37">
        <f t="shared" ref="O428:O429" si="271">ROUND(IF(1.05*G428&lt;1.13*H428,1.05*G428,1.13*H428),2)</f>
        <v>131211</v>
      </c>
      <c r="P428" s="59">
        <f>IFERROR(VLOOKUP(B428,#REF!,2,FALSE),0)</f>
        <v>0</v>
      </c>
      <c r="Q428" s="60">
        <f>IFERROR(VLOOKUP(B428,#REF!,2,FALSE),0)</f>
        <v>0</v>
      </c>
      <c r="R428" s="53">
        <f t="shared" si="243"/>
        <v>0</v>
      </c>
      <c r="S428" s="67">
        <f t="shared" si="248"/>
        <v>0</v>
      </c>
      <c r="T428" s="65">
        <f t="shared" si="244"/>
        <v>0</v>
      </c>
      <c r="U428" s="64">
        <f t="shared" si="245"/>
        <v>0</v>
      </c>
      <c r="V428" s="21" t="e">
        <f>VLOOKUP(B428,Hoja1!$B$5:$H$749,21,FALSE)</f>
        <v>#REF!</v>
      </c>
      <c r="W428" s="63" t="e">
        <f t="shared" si="246"/>
        <v>#REF!</v>
      </c>
    </row>
    <row r="429" spans="1:23" x14ac:dyDescent="0.3">
      <c r="A429" s="4">
        <v>425</v>
      </c>
      <c r="B429" s="5" t="s">
        <v>897</v>
      </c>
      <c r="C429" s="5" t="s">
        <v>891</v>
      </c>
      <c r="D429" s="5" t="s">
        <v>892</v>
      </c>
      <c r="E429" s="5" t="s">
        <v>898</v>
      </c>
      <c r="F429" s="6" t="s">
        <v>12</v>
      </c>
      <c r="G429" s="15">
        <v>149908.51999999996</v>
      </c>
      <c r="H429" s="15">
        <v>122198.45000000001</v>
      </c>
      <c r="I429" s="23">
        <f t="shared" si="247"/>
        <v>-0.18479999999999999</v>
      </c>
      <c r="J429" s="22" t="s">
        <v>1546</v>
      </c>
      <c r="K429" s="31" t="str">
        <f t="shared" si="269"/>
        <v>Subgrupo 1.2</v>
      </c>
      <c r="L429" s="28" t="s">
        <v>1556</v>
      </c>
      <c r="M429" s="28" t="s">
        <v>1557</v>
      </c>
      <c r="N429" s="36">
        <f t="shared" si="270"/>
        <v>131974.32999999999</v>
      </c>
      <c r="O429" s="37">
        <f t="shared" si="271"/>
        <v>138084.25</v>
      </c>
      <c r="P429" s="59">
        <f>IFERROR(VLOOKUP(B429,#REF!,2,FALSE),0)</f>
        <v>0</v>
      </c>
      <c r="Q429" s="60">
        <f>IFERROR(VLOOKUP(B429,#REF!,2,FALSE),0)</f>
        <v>0</v>
      </c>
      <c r="R429" s="53">
        <f t="shared" si="243"/>
        <v>0</v>
      </c>
      <c r="S429" s="67">
        <f t="shared" si="248"/>
        <v>0</v>
      </c>
      <c r="T429" s="65">
        <f t="shared" si="244"/>
        <v>0</v>
      </c>
      <c r="U429" s="64">
        <f t="shared" si="245"/>
        <v>0</v>
      </c>
      <c r="V429" s="21" t="e">
        <f>VLOOKUP(B429,Hoja1!$B$5:$H$749,21,FALSE)</f>
        <v>#REF!</v>
      </c>
      <c r="W429" s="63" t="e">
        <f t="shared" si="246"/>
        <v>#REF!</v>
      </c>
    </row>
    <row r="430" spans="1:23" x14ac:dyDescent="0.3">
      <c r="A430" s="4">
        <v>426</v>
      </c>
      <c r="B430" s="5" t="s">
        <v>899</v>
      </c>
      <c r="C430" s="5" t="s">
        <v>891</v>
      </c>
      <c r="D430" s="5" t="s">
        <v>892</v>
      </c>
      <c r="E430" s="5" t="s">
        <v>900</v>
      </c>
      <c r="F430" s="6" t="s">
        <v>60</v>
      </c>
      <c r="G430" s="15">
        <v>4469592.87</v>
      </c>
      <c r="H430" s="15">
        <v>2877582.9200000004</v>
      </c>
      <c r="I430" s="23">
        <f t="shared" si="247"/>
        <v>-0.35620000000000002</v>
      </c>
      <c r="J430" s="22" t="s">
        <v>1544</v>
      </c>
      <c r="K430" s="30" t="str">
        <f t="shared" si="249"/>
        <v>-40%≤ X &lt; -30%D</v>
      </c>
      <c r="L430" s="24" t="e">
        <f>VLOOKUP(K430,#REF!,2,FALSE)</f>
        <v>#REF!</v>
      </c>
      <c r="M430" s="24" t="e">
        <f>VLOOKUP(K430,#REF!,3,FALSE)</f>
        <v>#REF!</v>
      </c>
      <c r="N430" s="34" t="e">
        <f t="shared" ref="N430:N431" si="272">ROUND(H430*(1+L430),2)</f>
        <v>#REF!</v>
      </c>
      <c r="O430" s="35" t="e">
        <f t="shared" ref="O430:O431" si="273">ROUND(H430*(1+M430),2)</f>
        <v>#REF!</v>
      </c>
      <c r="P430" s="57">
        <f>IFERROR(VLOOKUP(B430,#REF!,2,FALSE),0)</f>
        <v>0</v>
      </c>
      <c r="Q430" s="58">
        <f>IFERROR(VLOOKUP(B430,#REF!,2,FALSE),0)</f>
        <v>0</v>
      </c>
      <c r="R430" s="54">
        <f t="shared" si="243"/>
        <v>0</v>
      </c>
      <c r="S430" s="67" t="e">
        <f t="shared" si="248"/>
        <v>#REF!</v>
      </c>
      <c r="T430" s="65" t="e">
        <f t="shared" si="244"/>
        <v>#REF!</v>
      </c>
      <c r="U430" s="64" t="e">
        <f t="shared" si="245"/>
        <v>#REF!</v>
      </c>
      <c r="V430" s="21" t="e">
        <f>VLOOKUP(B430,Hoja1!$B$5:$H$749,21,FALSE)</f>
        <v>#REF!</v>
      </c>
      <c r="W430" s="63" t="e">
        <f t="shared" si="246"/>
        <v>#REF!</v>
      </c>
    </row>
    <row r="431" spans="1:23" x14ac:dyDescent="0.3">
      <c r="A431" s="4">
        <v>427</v>
      </c>
      <c r="B431" s="5" t="s">
        <v>901</v>
      </c>
      <c r="C431" s="5" t="s">
        <v>891</v>
      </c>
      <c r="D431" s="5" t="s">
        <v>892</v>
      </c>
      <c r="E431" s="5" t="s">
        <v>902</v>
      </c>
      <c r="F431" s="6" t="s">
        <v>60</v>
      </c>
      <c r="G431" s="15">
        <v>3650096.2399999998</v>
      </c>
      <c r="H431" s="15">
        <v>2495083.7000000002</v>
      </c>
      <c r="I431" s="23">
        <f t="shared" si="247"/>
        <v>-0.31640000000000001</v>
      </c>
      <c r="J431" s="22" t="s">
        <v>1544</v>
      </c>
      <c r="K431" s="30" t="str">
        <f t="shared" si="249"/>
        <v>-40%≤ X &lt; -30%D</v>
      </c>
      <c r="L431" s="24" t="e">
        <f>VLOOKUP(K431,#REF!,2,FALSE)</f>
        <v>#REF!</v>
      </c>
      <c r="M431" s="24" t="e">
        <f>VLOOKUP(K431,#REF!,3,FALSE)</f>
        <v>#REF!</v>
      </c>
      <c r="N431" s="34" t="e">
        <f t="shared" si="272"/>
        <v>#REF!</v>
      </c>
      <c r="O431" s="35" t="e">
        <f t="shared" si="273"/>
        <v>#REF!</v>
      </c>
      <c r="P431" s="57">
        <f>IFERROR(VLOOKUP(B431,#REF!,2,FALSE),0)</f>
        <v>0</v>
      </c>
      <c r="Q431" s="58">
        <f>IFERROR(VLOOKUP(B431,#REF!,2,FALSE),0)</f>
        <v>0</v>
      </c>
      <c r="R431" s="54">
        <f t="shared" si="243"/>
        <v>0</v>
      </c>
      <c r="S431" s="67" t="e">
        <f t="shared" si="248"/>
        <v>#REF!</v>
      </c>
      <c r="T431" s="65" t="e">
        <f t="shared" si="244"/>
        <v>#REF!</v>
      </c>
      <c r="U431" s="64" t="e">
        <f t="shared" si="245"/>
        <v>#REF!</v>
      </c>
      <c r="V431" s="21" t="e">
        <f>VLOOKUP(B431,Hoja1!$B$5:$H$749,21,FALSE)</f>
        <v>#REF!</v>
      </c>
      <c r="W431" s="63" t="e">
        <f t="shared" si="246"/>
        <v>#REF!</v>
      </c>
    </row>
    <row r="432" spans="1:23" x14ac:dyDescent="0.3">
      <c r="A432" s="4">
        <v>428</v>
      </c>
      <c r="B432" s="5" t="s">
        <v>903</v>
      </c>
      <c r="C432" s="5" t="s">
        <v>891</v>
      </c>
      <c r="D432" s="5" t="s">
        <v>892</v>
      </c>
      <c r="E432" s="5" t="s">
        <v>904</v>
      </c>
      <c r="F432" s="6" t="s">
        <v>12</v>
      </c>
      <c r="G432" s="15">
        <v>458821.86</v>
      </c>
      <c r="H432" s="15">
        <v>446790.40000000002</v>
      </c>
      <c r="I432" s="23">
        <f t="shared" si="247"/>
        <v>-2.6200000000000001E-2</v>
      </c>
      <c r="J432" s="22" t="s">
        <v>1547</v>
      </c>
      <c r="K432" s="31" t="str">
        <f>IF(AND(H432&gt;0,(0.5*G432)&gt;H432),"Subgrupo 1.1",IF(AND((0.5*G432)&lt;H432,G432&gt;H432),"Subgrupo 1.2","Grupo 2 "))</f>
        <v>Subgrupo 1.2</v>
      </c>
      <c r="L432" s="28" t="s">
        <v>1556</v>
      </c>
      <c r="M432" s="28" t="s">
        <v>1557</v>
      </c>
      <c r="N432" s="36">
        <f>ROUND(IF(G432&lt;1.08*H432,G432,1.08*H432),2)</f>
        <v>458821.86</v>
      </c>
      <c r="O432" s="37">
        <f>ROUND(IF(1.05*G432&lt;1.13*H432,1.05*G432,1.13*H432),2)</f>
        <v>481762.95</v>
      </c>
      <c r="P432" s="59">
        <f>IFERROR(VLOOKUP(B432,#REF!,2,FALSE),0)</f>
        <v>0</v>
      </c>
      <c r="Q432" s="60">
        <f>IFERROR(VLOOKUP(B432,#REF!,2,FALSE),0)</f>
        <v>0</v>
      </c>
      <c r="R432" s="53">
        <f t="shared" si="243"/>
        <v>0</v>
      </c>
      <c r="S432" s="67">
        <f t="shared" si="248"/>
        <v>0</v>
      </c>
      <c r="T432" s="65">
        <f t="shared" si="244"/>
        <v>0</v>
      </c>
      <c r="U432" s="64">
        <f t="shared" si="245"/>
        <v>0</v>
      </c>
      <c r="V432" s="21" t="e">
        <f>VLOOKUP(B432,Hoja1!$B$5:$H$749,21,FALSE)</f>
        <v>#REF!</v>
      </c>
      <c r="W432" s="63" t="e">
        <f t="shared" si="246"/>
        <v>#REF!</v>
      </c>
    </row>
    <row r="433" spans="1:23" x14ac:dyDescent="0.3">
      <c r="A433" s="4">
        <v>429</v>
      </c>
      <c r="B433" s="5" t="s">
        <v>905</v>
      </c>
      <c r="C433" s="5" t="s">
        <v>891</v>
      </c>
      <c r="D433" s="5" t="s">
        <v>892</v>
      </c>
      <c r="E433" s="5" t="s">
        <v>906</v>
      </c>
      <c r="F433" s="6" t="s">
        <v>60</v>
      </c>
      <c r="G433" s="15">
        <v>762961.62000000011</v>
      </c>
      <c r="H433" s="15">
        <v>613488.86</v>
      </c>
      <c r="I433" s="23">
        <f t="shared" si="247"/>
        <v>-0.19589999999999999</v>
      </c>
      <c r="J433" s="22" t="s">
        <v>1546</v>
      </c>
      <c r="K433" s="30" t="str">
        <f t="shared" si="249"/>
        <v>-20%≤ X &lt; -10%D</v>
      </c>
      <c r="L433" s="24" t="e">
        <f>VLOOKUP(K433,#REF!,2,FALSE)</f>
        <v>#REF!</v>
      </c>
      <c r="M433" s="24" t="e">
        <f>VLOOKUP(K433,#REF!,3,FALSE)</f>
        <v>#REF!</v>
      </c>
      <c r="N433" s="34" t="e">
        <f>ROUND(H433*(1+L433),2)</f>
        <v>#REF!</v>
      </c>
      <c r="O433" s="35" t="e">
        <f>ROUND(H433*(1+M433),2)</f>
        <v>#REF!</v>
      </c>
      <c r="P433" s="57">
        <f>IFERROR(VLOOKUP(B433,#REF!,2,FALSE),0)</f>
        <v>0</v>
      </c>
      <c r="Q433" s="58">
        <f>IFERROR(VLOOKUP(B433,#REF!,2,FALSE),0)</f>
        <v>0</v>
      </c>
      <c r="R433" s="54">
        <f t="shared" si="243"/>
        <v>0</v>
      </c>
      <c r="S433" s="67" t="e">
        <f t="shared" si="248"/>
        <v>#REF!</v>
      </c>
      <c r="T433" s="65" t="e">
        <f t="shared" si="244"/>
        <v>#REF!</v>
      </c>
      <c r="U433" s="64" t="e">
        <f t="shared" si="245"/>
        <v>#REF!</v>
      </c>
      <c r="V433" s="21" t="e">
        <f>VLOOKUP(B433,Hoja1!$B$5:$H$749,21,FALSE)</f>
        <v>#REF!</v>
      </c>
      <c r="W433" s="63" t="e">
        <f t="shared" si="246"/>
        <v>#REF!</v>
      </c>
    </row>
    <row r="434" spans="1:23" x14ac:dyDescent="0.3">
      <c r="A434" s="4">
        <v>430</v>
      </c>
      <c r="B434" s="5" t="s">
        <v>907</v>
      </c>
      <c r="C434" s="5" t="s">
        <v>891</v>
      </c>
      <c r="D434" s="5" t="s">
        <v>892</v>
      </c>
      <c r="E434" s="5" t="s">
        <v>908</v>
      </c>
      <c r="F434" s="6" t="s">
        <v>12</v>
      </c>
      <c r="G434" s="15">
        <v>13173.58</v>
      </c>
      <c r="H434" s="15">
        <v>19971.199999999997</v>
      </c>
      <c r="I434" s="23">
        <f t="shared" si="247"/>
        <v>0.51600000000000001</v>
      </c>
      <c r="J434" s="22" t="s">
        <v>1550</v>
      </c>
      <c r="K434" s="31" t="str">
        <f t="shared" ref="K434:K436" si="274">IF(AND(H434&gt;0,(0.5*G434)&gt;H434),"Subgrupo 1.1",IF(AND((0.5*G434)&lt;H434,G434&gt;H434),"Subgrupo 1.2","Grupo 2 "))</f>
        <v xml:space="preserve">Grupo 2 </v>
      </c>
      <c r="L434" s="24">
        <f t="shared" ref="L434:L435" si="275">IF(H434&gt;=G434,10.8%," ")</f>
        <v>0.10800000000000001</v>
      </c>
      <c r="M434" s="24">
        <f t="shared" ref="M434:M435" si="276">IF(H434&gt;=G434,16%," ")</f>
        <v>0.16</v>
      </c>
      <c r="N434" s="34">
        <f t="shared" ref="N434:N435" si="277">ROUND(H434*(1+L434),2)</f>
        <v>22128.09</v>
      </c>
      <c r="O434" s="35">
        <f t="shared" ref="O434:O435" si="278">ROUND(H434*(1+M434),2)</f>
        <v>23166.59</v>
      </c>
      <c r="P434" s="59">
        <f>IFERROR(VLOOKUP(B434,#REF!,2,FALSE),0)</f>
        <v>0</v>
      </c>
      <c r="Q434" s="60">
        <f>IFERROR(VLOOKUP(B434,#REF!,2,FALSE),0)</f>
        <v>0</v>
      </c>
      <c r="R434" s="53">
        <f t="shared" si="243"/>
        <v>0</v>
      </c>
      <c r="S434" s="67">
        <f t="shared" si="248"/>
        <v>0</v>
      </c>
      <c r="T434" s="65">
        <f t="shared" si="244"/>
        <v>0</v>
      </c>
      <c r="U434" s="64">
        <f t="shared" si="245"/>
        <v>0</v>
      </c>
      <c r="V434" s="21" t="e">
        <f>VLOOKUP(B434,Hoja1!$B$5:$H$749,21,FALSE)</f>
        <v>#REF!</v>
      </c>
      <c r="W434" s="63" t="e">
        <f t="shared" si="246"/>
        <v>#REF!</v>
      </c>
    </row>
    <row r="435" spans="1:23" x14ac:dyDescent="0.3">
      <c r="A435" s="4">
        <v>431</v>
      </c>
      <c r="B435" s="5" t="s">
        <v>909</v>
      </c>
      <c r="C435" s="5" t="s">
        <v>891</v>
      </c>
      <c r="D435" s="5" t="s">
        <v>892</v>
      </c>
      <c r="E435" s="5" t="s">
        <v>910</v>
      </c>
      <c r="F435" s="6" t="s">
        <v>12</v>
      </c>
      <c r="G435" s="15">
        <v>67040.259999999995</v>
      </c>
      <c r="H435" s="15">
        <v>77336.709999999992</v>
      </c>
      <c r="I435" s="23">
        <f t="shared" si="247"/>
        <v>0.15359999999999999</v>
      </c>
      <c r="J435" s="22" t="s">
        <v>1549</v>
      </c>
      <c r="K435" s="31" t="str">
        <f t="shared" si="274"/>
        <v xml:space="preserve">Grupo 2 </v>
      </c>
      <c r="L435" s="24">
        <f t="shared" si="275"/>
        <v>0.10800000000000001</v>
      </c>
      <c r="M435" s="24">
        <f t="shared" si="276"/>
        <v>0.16</v>
      </c>
      <c r="N435" s="34">
        <f t="shared" si="277"/>
        <v>85689.07</v>
      </c>
      <c r="O435" s="35">
        <f t="shared" si="278"/>
        <v>89710.58</v>
      </c>
      <c r="P435" s="59">
        <f>IFERROR(VLOOKUP(B435,#REF!,2,FALSE),0)</f>
        <v>0</v>
      </c>
      <c r="Q435" s="60">
        <f>IFERROR(VLOOKUP(B435,#REF!,2,FALSE),0)</f>
        <v>0</v>
      </c>
      <c r="R435" s="53">
        <f t="shared" si="243"/>
        <v>0</v>
      </c>
      <c r="S435" s="67">
        <f t="shared" si="248"/>
        <v>0</v>
      </c>
      <c r="T435" s="65">
        <f t="shared" si="244"/>
        <v>0</v>
      </c>
      <c r="U435" s="64">
        <f t="shared" si="245"/>
        <v>0</v>
      </c>
      <c r="V435" s="21" t="e">
        <f>VLOOKUP(B435,Hoja1!$B$5:$H$749,21,FALSE)</f>
        <v>#REF!</v>
      </c>
      <c r="W435" s="63" t="e">
        <f t="shared" si="246"/>
        <v>#REF!</v>
      </c>
    </row>
    <row r="436" spans="1:23" x14ac:dyDescent="0.3">
      <c r="A436" s="4">
        <v>432</v>
      </c>
      <c r="B436" s="5" t="s">
        <v>911</v>
      </c>
      <c r="C436" s="5" t="s">
        <v>891</v>
      </c>
      <c r="D436" s="5" t="s">
        <v>892</v>
      </c>
      <c r="E436" s="5" t="s">
        <v>912</v>
      </c>
      <c r="F436" s="6" t="s">
        <v>12</v>
      </c>
      <c r="G436" s="15">
        <v>174725.97999999998</v>
      </c>
      <c r="H436" s="15">
        <v>107281.60999999999</v>
      </c>
      <c r="I436" s="23">
        <f t="shared" si="247"/>
        <v>-0.38600000000000001</v>
      </c>
      <c r="J436" s="22" t="s">
        <v>1545</v>
      </c>
      <c r="K436" s="31" t="str">
        <f t="shared" si="274"/>
        <v>Subgrupo 1.2</v>
      </c>
      <c r="L436" s="28" t="s">
        <v>1556</v>
      </c>
      <c r="M436" s="28" t="s">
        <v>1557</v>
      </c>
      <c r="N436" s="36">
        <f>ROUND(IF(G436&lt;1.08*H436,G436,1.08*H436),2)</f>
        <v>115864.14</v>
      </c>
      <c r="O436" s="37">
        <f>ROUND(IF(1.05*G436&lt;1.13*H436,1.05*G436,1.13*H436),2)</f>
        <v>121228.22</v>
      </c>
      <c r="P436" s="59">
        <f>IFERROR(VLOOKUP(B436,#REF!,2,FALSE),0)</f>
        <v>0</v>
      </c>
      <c r="Q436" s="60">
        <f>IFERROR(VLOOKUP(B436,#REF!,2,FALSE),0)</f>
        <v>0</v>
      </c>
      <c r="R436" s="53">
        <f t="shared" si="243"/>
        <v>0</v>
      </c>
      <c r="S436" s="67">
        <f t="shared" si="248"/>
        <v>0</v>
      </c>
      <c r="T436" s="65">
        <f t="shared" si="244"/>
        <v>0</v>
      </c>
      <c r="U436" s="64">
        <f t="shared" si="245"/>
        <v>0</v>
      </c>
      <c r="V436" s="21" t="e">
        <f>VLOOKUP(B436,Hoja1!$B$5:$H$749,21,FALSE)</f>
        <v>#REF!</v>
      </c>
      <c r="W436" s="63" t="e">
        <f t="shared" si="246"/>
        <v>#REF!</v>
      </c>
    </row>
    <row r="437" spans="1:23" x14ac:dyDescent="0.3">
      <c r="A437" s="4">
        <v>433</v>
      </c>
      <c r="B437" s="5" t="s">
        <v>913</v>
      </c>
      <c r="C437" s="5" t="s">
        <v>891</v>
      </c>
      <c r="D437" s="5" t="s">
        <v>892</v>
      </c>
      <c r="E437" s="5" t="s">
        <v>914</v>
      </c>
      <c r="F437" s="6" t="s">
        <v>60</v>
      </c>
      <c r="G437" s="15">
        <v>2864806.16</v>
      </c>
      <c r="H437" s="15">
        <v>3153531.8499999996</v>
      </c>
      <c r="I437" s="23">
        <f t="shared" si="247"/>
        <v>0.1008</v>
      </c>
      <c r="J437" s="22" t="s">
        <v>1549</v>
      </c>
      <c r="K437" s="30" t="str">
        <f t="shared" si="249"/>
        <v>10%≤ X &lt; 20%D</v>
      </c>
      <c r="L437" s="24" t="e">
        <f>VLOOKUP(K437,#REF!,2,FALSE)</f>
        <v>#REF!</v>
      </c>
      <c r="M437" s="24" t="e">
        <f>VLOOKUP(K437,#REF!,3,FALSE)</f>
        <v>#REF!</v>
      </c>
      <c r="N437" s="34" t="e">
        <f>ROUND(H437*(1+L437),2)</f>
        <v>#REF!</v>
      </c>
      <c r="O437" s="35" t="e">
        <f>ROUND(H437*(1+M437),2)</f>
        <v>#REF!</v>
      </c>
      <c r="P437" s="57">
        <f>IFERROR(VLOOKUP(B437,#REF!,2,FALSE),0)</f>
        <v>0</v>
      </c>
      <c r="Q437" s="58">
        <f>IFERROR(VLOOKUP(B437,#REF!,2,FALSE),0)</f>
        <v>0</v>
      </c>
      <c r="R437" s="54">
        <f t="shared" si="243"/>
        <v>0</v>
      </c>
      <c r="S437" s="67" t="e">
        <f t="shared" si="248"/>
        <v>#REF!</v>
      </c>
      <c r="T437" s="65" t="e">
        <f t="shared" si="244"/>
        <v>#REF!</v>
      </c>
      <c r="U437" s="64" t="e">
        <f t="shared" si="245"/>
        <v>#REF!</v>
      </c>
      <c r="V437" s="21" t="e">
        <f>VLOOKUP(B437,Hoja1!$B$5:$H$749,21,FALSE)</f>
        <v>#REF!</v>
      </c>
      <c r="W437" s="63" t="e">
        <f t="shared" si="246"/>
        <v>#REF!</v>
      </c>
    </row>
    <row r="438" spans="1:23" x14ac:dyDescent="0.3">
      <c r="A438" s="4">
        <v>434</v>
      </c>
      <c r="B438" s="5" t="s">
        <v>915</v>
      </c>
      <c r="C438" s="5" t="s">
        <v>891</v>
      </c>
      <c r="D438" s="5" t="s">
        <v>892</v>
      </c>
      <c r="E438" s="5" t="s">
        <v>916</v>
      </c>
      <c r="F438" s="6" t="s">
        <v>12</v>
      </c>
      <c r="G438" s="15">
        <v>491254.62999999989</v>
      </c>
      <c r="H438" s="15">
        <v>515898.41</v>
      </c>
      <c r="I438" s="23">
        <f t="shared" si="247"/>
        <v>5.0200000000000002E-2</v>
      </c>
      <c r="J438" s="22" t="s">
        <v>1548</v>
      </c>
      <c r="K438" s="31" t="str">
        <f t="shared" ref="K438:K442" si="279">IF(AND(H438&gt;0,(0.5*G438)&gt;H438),"Subgrupo 1.1",IF(AND((0.5*G438)&lt;H438,G438&gt;H438),"Subgrupo 1.2","Grupo 2 "))</f>
        <v xml:space="preserve">Grupo 2 </v>
      </c>
      <c r="L438" s="24">
        <f t="shared" ref="L438:L440" si="280">IF(H438&gt;=G438,10.8%," ")</f>
        <v>0.10800000000000001</v>
      </c>
      <c r="M438" s="24">
        <f t="shared" ref="M438:M440" si="281">IF(H438&gt;=G438,16%," ")</f>
        <v>0.16</v>
      </c>
      <c r="N438" s="34">
        <f>ROUND(H438*(1+L438),2)</f>
        <v>571615.43999999994</v>
      </c>
      <c r="O438" s="35">
        <f>ROUND(H438*(1+M438),2)</f>
        <v>598442.16</v>
      </c>
      <c r="P438" s="59">
        <f>IFERROR(VLOOKUP(B438,#REF!,2,FALSE),0)</f>
        <v>0</v>
      </c>
      <c r="Q438" s="60">
        <f>IFERROR(VLOOKUP(B438,#REF!,2,FALSE),0)</f>
        <v>0</v>
      </c>
      <c r="R438" s="53">
        <f t="shared" si="243"/>
        <v>0</v>
      </c>
      <c r="S438" s="67">
        <f t="shared" si="248"/>
        <v>0</v>
      </c>
      <c r="T438" s="65">
        <f t="shared" si="244"/>
        <v>0</v>
      </c>
      <c r="U438" s="64">
        <f t="shared" si="245"/>
        <v>0</v>
      </c>
      <c r="V438" s="21" t="e">
        <f>VLOOKUP(B438,Hoja1!$B$5:$H$749,21,FALSE)</f>
        <v>#REF!</v>
      </c>
      <c r="W438" s="63" t="e">
        <f t="shared" si="246"/>
        <v>#REF!</v>
      </c>
    </row>
    <row r="439" spans="1:23" x14ac:dyDescent="0.3">
      <c r="A439" s="4">
        <v>435</v>
      </c>
      <c r="B439" s="5" t="s">
        <v>917</v>
      </c>
      <c r="C439" s="5" t="s">
        <v>891</v>
      </c>
      <c r="D439" s="5" t="s">
        <v>892</v>
      </c>
      <c r="E439" s="5" t="s">
        <v>385</v>
      </c>
      <c r="F439" s="6" t="s">
        <v>12</v>
      </c>
      <c r="G439" s="15">
        <v>363663.41000000003</v>
      </c>
      <c r="H439" s="15">
        <v>216652.49</v>
      </c>
      <c r="I439" s="23">
        <f t="shared" si="247"/>
        <v>-0.4042</v>
      </c>
      <c r="J439" s="22" t="s">
        <v>1543</v>
      </c>
      <c r="K439" s="31" t="str">
        <f t="shared" si="279"/>
        <v>Subgrupo 1.2</v>
      </c>
      <c r="L439" s="28" t="s">
        <v>1556</v>
      </c>
      <c r="M439" s="28" t="s">
        <v>1557</v>
      </c>
      <c r="N439" s="36">
        <f>ROUND(IF(G439&lt;1.08*H439,G439,1.08*H439),2)</f>
        <v>233984.69</v>
      </c>
      <c r="O439" s="37">
        <f>ROUND(IF(1.05*G439&lt;1.13*H439,1.05*G439,1.13*H439),2)</f>
        <v>244817.31</v>
      </c>
      <c r="P439" s="59">
        <f>IFERROR(VLOOKUP(B439,#REF!,2,FALSE),0)</f>
        <v>0</v>
      </c>
      <c r="Q439" s="60">
        <f>IFERROR(VLOOKUP(B439,#REF!,2,FALSE),0)</f>
        <v>0</v>
      </c>
      <c r="R439" s="53">
        <f t="shared" si="243"/>
        <v>0</v>
      </c>
      <c r="S439" s="67">
        <f t="shared" si="248"/>
        <v>0</v>
      </c>
      <c r="T439" s="65">
        <f t="shared" si="244"/>
        <v>0</v>
      </c>
      <c r="U439" s="64">
        <f t="shared" si="245"/>
        <v>0</v>
      </c>
      <c r="V439" s="21" t="e">
        <f>VLOOKUP(B439,Hoja1!$B$5:$H$749,21,FALSE)</f>
        <v>#REF!</v>
      </c>
      <c r="W439" s="63" t="e">
        <f t="shared" si="246"/>
        <v>#REF!</v>
      </c>
    </row>
    <row r="440" spans="1:23" x14ac:dyDescent="0.3">
      <c r="A440" s="4">
        <v>436</v>
      </c>
      <c r="B440" s="5" t="s">
        <v>918</v>
      </c>
      <c r="C440" s="5" t="s">
        <v>891</v>
      </c>
      <c r="D440" s="5" t="s">
        <v>892</v>
      </c>
      <c r="E440" s="5" t="s">
        <v>919</v>
      </c>
      <c r="F440" s="6" t="s">
        <v>12</v>
      </c>
      <c r="G440" s="15">
        <v>236438.71000000002</v>
      </c>
      <c r="H440" s="15">
        <v>237636.15</v>
      </c>
      <c r="I440" s="23">
        <f t="shared" si="247"/>
        <v>5.1000000000000004E-3</v>
      </c>
      <c r="J440" s="22" t="s">
        <v>1548</v>
      </c>
      <c r="K440" s="31" t="str">
        <f t="shared" si="279"/>
        <v xml:space="preserve">Grupo 2 </v>
      </c>
      <c r="L440" s="24">
        <f t="shared" si="280"/>
        <v>0.10800000000000001</v>
      </c>
      <c r="M440" s="24">
        <f t="shared" si="281"/>
        <v>0.16</v>
      </c>
      <c r="N440" s="34">
        <f>ROUND(H440*(1+L440),2)</f>
        <v>263300.84999999998</v>
      </c>
      <c r="O440" s="35">
        <f>ROUND(H440*(1+M440),2)</f>
        <v>275657.93</v>
      </c>
      <c r="P440" s="59">
        <f>IFERROR(VLOOKUP(B440,#REF!,2,FALSE),0)</f>
        <v>0</v>
      </c>
      <c r="Q440" s="60">
        <f>IFERROR(VLOOKUP(B440,#REF!,2,FALSE),0)</f>
        <v>0</v>
      </c>
      <c r="R440" s="53">
        <f t="shared" si="243"/>
        <v>0</v>
      </c>
      <c r="S440" s="67">
        <f t="shared" si="248"/>
        <v>0</v>
      </c>
      <c r="T440" s="65">
        <f t="shared" si="244"/>
        <v>0</v>
      </c>
      <c r="U440" s="64">
        <f t="shared" si="245"/>
        <v>0</v>
      </c>
      <c r="V440" s="21" t="e">
        <f>VLOOKUP(B440,Hoja1!$B$5:$H$749,21,FALSE)</f>
        <v>#REF!</v>
      </c>
      <c r="W440" s="63" t="e">
        <f t="shared" si="246"/>
        <v>#REF!</v>
      </c>
    </row>
    <row r="441" spans="1:23" x14ac:dyDescent="0.3">
      <c r="A441" s="4">
        <v>437</v>
      </c>
      <c r="B441" s="5" t="s">
        <v>920</v>
      </c>
      <c r="C441" s="5" t="s">
        <v>891</v>
      </c>
      <c r="D441" s="5" t="s">
        <v>892</v>
      </c>
      <c r="E441" s="5" t="s">
        <v>921</v>
      </c>
      <c r="F441" s="6" t="s">
        <v>12</v>
      </c>
      <c r="G441" s="15">
        <v>186709.43</v>
      </c>
      <c r="H441" s="15">
        <v>160612.74</v>
      </c>
      <c r="I441" s="23">
        <f t="shared" si="247"/>
        <v>-0.13980000000000001</v>
      </c>
      <c r="J441" s="22" t="s">
        <v>1546</v>
      </c>
      <c r="K441" s="31" t="str">
        <f t="shared" si="279"/>
        <v>Subgrupo 1.2</v>
      </c>
      <c r="L441" s="28" t="s">
        <v>1556</v>
      </c>
      <c r="M441" s="28" t="s">
        <v>1557</v>
      </c>
      <c r="N441" s="36">
        <f t="shared" ref="N441:N442" si="282">ROUND(IF(G441&lt;1.08*H441,G441,1.08*H441),2)</f>
        <v>173461.76000000001</v>
      </c>
      <c r="O441" s="37">
        <f t="shared" ref="O441:O442" si="283">ROUND(IF(1.05*G441&lt;1.13*H441,1.05*G441,1.13*H441),2)</f>
        <v>181492.4</v>
      </c>
      <c r="P441" s="59">
        <f>IFERROR(VLOOKUP(B441,#REF!,2,FALSE),0)</f>
        <v>0</v>
      </c>
      <c r="Q441" s="60">
        <f>IFERROR(VLOOKUP(B441,#REF!,2,FALSE),0)</f>
        <v>0</v>
      </c>
      <c r="R441" s="53">
        <f t="shared" si="243"/>
        <v>0</v>
      </c>
      <c r="S441" s="67">
        <f t="shared" si="248"/>
        <v>0</v>
      </c>
      <c r="T441" s="65">
        <f t="shared" si="244"/>
        <v>0</v>
      </c>
      <c r="U441" s="64">
        <f t="shared" si="245"/>
        <v>0</v>
      </c>
      <c r="V441" s="21" t="e">
        <f>VLOOKUP(B441,Hoja1!$B$5:$H$749,21,FALSE)</f>
        <v>#REF!</v>
      </c>
      <c r="W441" s="63" t="e">
        <f t="shared" si="246"/>
        <v>#REF!</v>
      </c>
    </row>
    <row r="442" spans="1:23" x14ac:dyDescent="0.3">
      <c r="A442" s="4">
        <v>438</v>
      </c>
      <c r="B442" s="5" t="s">
        <v>922</v>
      </c>
      <c r="C442" s="5" t="s">
        <v>891</v>
      </c>
      <c r="D442" s="5" t="s">
        <v>892</v>
      </c>
      <c r="E442" s="5" t="s">
        <v>923</v>
      </c>
      <c r="F442" s="6" t="s">
        <v>12</v>
      </c>
      <c r="G442" s="15">
        <v>113760.51</v>
      </c>
      <c r="H442" s="15">
        <v>73392.759999999995</v>
      </c>
      <c r="I442" s="23">
        <f t="shared" si="247"/>
        <v>-0.3548</v>
      </c>
      <c r="J442" s="22" t="s">
        <v>1544</v>
      </c>
      <c r="K442" s="31" t="str">
        <f t="shared" si="279"/>
        <v>Subgrupo 1.2</v>
      </c>
      <c r="L442" s="28" t="s">
        <v>1556</v>
      </c>
      <c r="M442" s="28" t="s">
        <v>1557</v>
      </c>
      <c r="N442" s="36">
        <f t="shared" si="282"/>
        <v>79264.179999999993</v>
      </c>
      <c r="O442" s="37">
        <f t="shared" si="283"/>
        <v>82933.820000000007</v>
      </c>
      <c r="P442" s="59">
        <f>IFERROR(VLOOKUP(B442,#REF!,2,FALSE),0)</f>
        <v>0</v>
      </c>
      <c r="Q442" s="60">
        <f>IFERROR(VLOOKUP(B442,#REF!,2,FALSE),0)</f>
        <v>0</v>
      </c>
      <c r="R442" s="53">
        <f t="shared" si="243"/>
        <v>0</v>
      </c>
      <c r="S442" s="67">
        <f t="shared" si="248"/>
        <v>0</v>
      </c>
      <c r="T442" s="65">
        <f t="shared" si="244"/>
        <v>0</v>
      </c>
      <c r="U442" s="64">
        <f t="shared" si="245"/>
        <v>0</v>
      </c>
      <c r="V442" s="21" t="e">
        <f>VLOOKUP(B442,Hoja1!$B$5:$H$749,21,FALSE)</f>
        <v>#REF!</v>
      </c>
      <c r="W442" s="63" t="e">
        <f t="shared" si="246"/>
        <v>#REF!</v>
      </c>
    </row>
    <row r="443" spans="1:23" x14ac:dyDescent="0.3">
      <c r="A443" s="4">
        <v>439</v>
      </c>
      <c r="B443" s="5" t="s">
        <v>924</v>
      </c>
      <c r="C443" s="5" t="s">
        <v>891</v>
      </c>
      <c r="D443" s="5" t="s">
        <v>892</v>
      </c>
      <c r="E443" s="5" t="s">
        <v>925</v>
      </c>
      <c r="F443" s="6" t="s">
        <v>60</v>
      </c>
      <c r="G443" s="15">
        <v>894691.36</v>
      </c>
      <c r="H443" s="15">
        <v>431052.25000000006</v>
      </c>
      <c r="I443" s="23">
        <f t="shared" si="247"/>
        <v>-0.51819999999999999</v>
      </c>
      <c r="J443" s="22" t="s">
        <v>1543</v>
      </c>
      <c r="K443" s="30" t="str">
        <f t="shared" si="249"/>
        <v>X &lt; -40%D</v>
      </c>
      <c r="L443" s="24" t="e">
        <f>VLOOKUP(K443,#REF!,2,FALSE)</f>
        <v>#REF!</v>
      </c>
      <c r="M443" s="24" t="e">
        <f>VLOOKUP(K443,#REF!,3,FALSE)</f>
        <v>#REF!</v>
      </c>
      <c r="N443" s="34" t="e">
        <f>ROUND(H443*(1+L443),2)</f>
        <v>#REF!</v>
      </c>
      <c r="O443" s="35" t="e">
        <f>ROUND(H443*(1+M443),2)</f>
        <v>#REF!</v>
      </c>
      <c r="P443" s="57">
        <f>IFERROR(VLOOKUP(B443,#REF!,2,FALSE),0)</f>
        <v>0</v>
      </c>
      <c r="Q443" s="58">
        <f>IFERROR(VLOOKUP(B443,#REF!,2,FALSE),0)</f>
        <v>0</v>
      </c>
      <c r="R443" s="54">
        <f t="shared" si="243"/>
        <v>0</v>
      </c>
      <c r="S443" s="67" t="e">
        <f t="shared" si="248"/>
        <v>#REF!</v>
      </c>
      <c r="T443" s="65" t="e">
        <f t="shared" si="244"/>
        <v>#REF!</v>
      </c>
      <c r="U443" s="64" t="e">
        <f t="shared" si="245"/>
        <v>#REF!</v>
      </c>
      <c r="V443" s="21" t="e">
        <f>VLOOKUP(B443,Hoja1!$B$5:$H$749,21,FALSE)</f>
        <v>#REF!</v>
      </c>
      <c r="W443" s="63" t="e">
        <f t="shared" si="246"/>
        <v>#REF!</v>
      </c>
    </row>
    <row r="444" spans="1:23" x14ac:dyDescent="0.3">
      <c r="A444" s="4">
        <v>440</v>
      </c>
      <c r="B444" s="5" t="s">
        <v>926</v>
      </c>
      <c r="C444" s="5" t="s">
        <v>891</v>
      </c>
      <c r="D444" s="5" t="s">
        <v>892</v>
      </c>
      <c r="E444" s="5" t="s">
        <v>927</v>
      </c>
      <c r="F444" s="6" t="s">
        <v>12</v>
      </c>
      <c r="G444" s="15">
        <v>43247.9</v>
      </c>
      <c r="H444" s="15">
        <v>19040.68</v>
      </c>
      <c r="I444" s="23">
        <f t="shared" si="247"/>
        <v>-0.55969999999999998</v>
      </c>
      <c r="J444" s="22" t="s">
        <v>1543</v>
      </c>
      <c r="K444" s="31" t="str">
        <f>IF(AND(H444&gt;0,(0.5*G444)&gt;H444),"Subgrupo 1.1",IF(AND((0.5*G444)&lt;H444,G444&gt;H444),"Subgrupo 1.2","Grupo 2 "))</f>
        <v>Subgrupo 1.1</v>
      </c>
      <c r="L444" s="28" t="s">
        <v>1555</v>
      </c>
      <c r="M444" s="28" t="s">
        <v>1556</v>
      </c>
      <c r="N444" s="36">
        <f>ROUND(IF(0.75*G444&lt;1.03*H444,0.75*G444,1.03*H444),1)</f>
        <v>19611.900000000001</v>
      </c>
      <c r="O444" s="37">
        <f>ROUND(IF(G444&lt;1.08*H444,G444,1.08*H444),2)</f>
        <v>20563.93</v>
      </c>
      <c r="P444" s="59">
        <f>IFERROR(VLOOKUP(B444,#REF!,2,FALSE),0)</f>
        <v>0</v>
      </c>
      <c r="Q444" s="60">
        <f>IFERROR(VLOOKUP(B444,#REF!,2,FALSE),0)</f>
        <v>0</v>
      </c>
      <c r="R444" s="53">
        <f t="shared" si="243"/>
        <v>0</v>
      </c>
      <c r="S444" s="67">
        <f t="shared" si="248"/>
        <v>0</v>
      </c>
      <c r="T444" s="65">
        <f t="shared" si="244"/>
        <v>0</v>
      </c>
      <c r="U444" s="64">
        <f t="shared" si="245"/>
        <v>0</v>
      </c>
      <c r="V444" s="21" t="e">
        <f>VLOOKUP(B444,Hoja1!$B$5:$H$749,21,FALSE)</f>
        <v>#REF!</v>
      </c>
      <c r="W444" s="63" t="e">
        <f t="shared" si="246"/>
        <v>#REF!</v>
      </c>
    </row>
    <row r="445" spans="1:23" x14ac:dyDescent="0.3">
      <c r="A445" s="4">
        <v>441</v>
      </c>
      <c r="B445" s="5" t="s">
        <v>928</v>
      </c>
      <c r="C445" s="5" t="s">
        <v>891</v>
      </c>
      <c r="D445" s="5" t="s">
        <v>892</v>
      </c>
      <c r="E445" s="5" t="s">
        <v>929</v>
      </c>
      <c r="F445" s="6" t="s">
        <v>60</v>
      </c>
      <c r="G445" s="15">
        <v>115465.27</v>
      </c>
      <c r="H445" s="15">
        <v>94835.87</v>
      </c>
      <c r="I445" s="23">
        <f t="shared" si="247"/>
        <v>-0.1787</v>
      </c>
      <c r="J445" s="22" t="s">
        <v>1546</v>
      </c>
      <c r="K445" s="30" t="str">
        <f t="shared" si="249"/>
        <v>-20%≤ X &lt; -10%D</v>
      </c>
      <c r="L445" s="24" t="e">
        <f>VLOOKUP(K445,#REF!,2,FALSE)</f>
        <v>#REF!</v>
      </c>
      <c r="M445" s="24" t="e">
        <f>VLOOKUP(K445,#REF!,3,FALSE)</f>
        <v>#REF!</v>
      </c>
      <c r="N445" s="34" t="e">
        <f t="shared" ref="N445:N448" si="284">ROUND(H445*(1+L445),2)</f>
        <v>#REF!</v>
      </c>
      <c r="O445" s="35" t="e">
        <f t="shared" ref="O445:O448" si="285">ROUND(H445*(1+M445),2)</f>
        <v>#REF!</v>
      </c>
      <c r="P445" s="57">
        <f>IFERROR(VLOOKUP(B445,#REF!,2,FALSE),0)</f>
        <v>0</v>
      </c>
      <c r="Q445" s="58">
        <f>IFERROR(VLOOKUP(B445,#REF!,2,FALSE),0)</f>
        <v>0</v>
      </c>
      <c r="R445" s="54">
        <f t="shared" si="243"/>
        <v>0</v>
      </c>
      <c r="S445" s="67" t="e">
        <f t="shared" si="248"/>
        <v>#REF!</v>
      </c>
      <c r="T445" s="65" t="e">
        <f t="shared" si="244"/>
        <v>#REF!</v>
      </c>
      <c r="U445" s="64" t="e">
        <f t="shared" si="245"/>
        <v>#REF!</v>
      </c>
      <c r="V445" s="21" t="e">
        <f>VLOOKUP(B445,Hoja1!$B$5:$H$749,21,FALSE)</f>
        <v>#REF!</v>
      </c>
      <c r="W445" s="63" t="e">
        <f t="shared" si="246"/>
        <v>#REF!</v>
      </c>
    </row>
    <row r="446" spans="1:23" x14ac:dyDescent="0.3">
      <c r="A446" s="4">
        <v>442</v>
      </c>
      <c r="B446" s="5" t="s">
        <v>930</v>
      </c>
      <c r="C446" s="5" t="s">
        <v>891</v>
      </c>
      <c r="D446" s="5" t="s">
        <v>931</v>
      </c>
      <c r="E446" s="5" t="s">
        <v>931</v>
      </c>
      <c r="F446" s="6" t="s">
        <v>9</v>
      </c>
      <c r="G446" s="15">
        <v>1163329.5900000001</v>
      </c>
      <c r="H446" s="15">
        <v>869896.82</v>
      </c>
      <c r="I446" s="23">
        <f t="shared" si="247"/>
        <v>-0.25219999999999998</v>
      </c>
      <c r="J446" s="22" t="s">
        <v>1545</v>
      </c>
      <c r="K446" s="30" t="str">
        <f t="shared" si="249"/>
        <v>-30%≤ X &lt; -20%A</v>
      </c>
      <c r="L446" s="24" t="e">
        <f>VLOOKUP(K446,#REF!,2,FALSE)</f>
        <v>#REF!</v>
      </c>
      <c r="M446" s="24" t="e">
        <f>VLOOKUP(K446,#REF!,3,FALSE)</f>
        <v>#REF!</v>
      </c>
      <c r="N446" s="34" t="e">
        <f t="shared" si="284"/>
        <v>#REF!</v>
      </c>
      <c r="O446" s="35" t="e">
        <f t="shared" si="285"/>
        <v>#REF!</v>
      </c>
      <c r="P446" s="57">
        <f>IFERROR(VLOOKUP(B446,#REF!,2,FALSE),0)</f>
        <v>0</v>
      </c>
      <c r="Q446" s="58">
        <f>IFERROR(VLOOKUP(B446,#REF!,2,FALSE),0)</f>
        <v>0</v>
      </c>
      <c r="R446" s="54">
        <f t="shared" si="243"/>
        <v>0</v>
      </c>
      <c r="S446" s="67" t="e">
        <f t="shared" si="248"/>
        <v>#REF!</v>
      </c>
      <c r="T446" s="65" t="e">
        <f t="shared" si="244"/>
        <v>#REF!</v>
      </c>
      <c r="U446" s="64" t="e">
        <f t="shared" si="245"/>
        <v>#REF!</v>
      </c>
      <c r="V446" s="21" t="e">
        <f>VLOOKUP(B446,Hoja1!$B$5:$H$749,21,FALSE)</f>
        <v>#REF!</v>
      </c>
      <c r="W446" s="63" t="e">
        <f t="shared" si="246"/>
        <v>#REF!</v>
      </c>
    </row>
    <row r="447" spans="1:23" x14ac:dyDescent="0.3">
      <c r="A447" s="4">
        <v>443</v>
      </c>
      <c r="B447" s="5" t="s">
        <v>932</v>
      </c>
      <c r="C447" s="5" t="s">
        <v>891</v>
      </c>
      <c r="D447" s="5" t="s">
        <v>931</v>
      </c>
      <c r="E447" s="5" t="s">
        <v>659</v>
      </c>
      <c r="F447" s="6" t="s">
        <v>60</v>
      </c>
      <c r="G447" s="15">
        <v>365790.11</v>
      </c>
      <c r="H447" s="15">
        <v>318663.61</v>
      </c>
      <c r="I447" s="23">
        <f t="shared" si="247"/>
        <v>-0.1288</v>
      </c>
      <c r="J447" s="22" t="s">
        <v>1546</v>
      </c>
      <c r="K447" s="30" t="str">
        <f t="shared" si="249"/>
        <v>-20%≤ X &lt; -10%D</v>
      </c>
      <c r="L447" s="24" t="e">
        <f>VLOOKUP(K447,#REF!,2,FALSE)</f>
        <v>#REF!</v>
      </c>
      <c r="M447" s="24" t="e">
        <f>VLOOKUP(K447,#REF!,3,FALSE)</f>
        <v>#REF!</v>
      </c>
      <c r="N447" s="34" t="e">
        <f t="shared" si="284"/>
        <v>#REF!</v>
      </c>
      <c r="O447" s="35" t="e">
        <f t="shared" si="285"/>
        <v>#REF!</v>
      </c>
      <c r="P447" s="57">
        <f>IFERROR(VLOOKUP(B447,#REF!,2,FALSE),0)</f>
        <v>0</v>
      </c>
      <c r="Q447" s="58">
        <f>IFERROR(VLOOKUP(B447,#REF!,2,FALSE),0)</f>
        <v>0</v>
      </c>
      <c r="R447" s="54">
        <f t="shared" si="243"/>
        <v>0</v>
      </c>
      <c r="S447" s="67" t="e">
        <f t="shared" si="248"/>
        <v>#REF!</v>
      </c>
      <c r="T447" s="65" t="e">
        <f t="shared" si="244"/>
        <v>#REF!</v>
      </c>
      <c r="U447" s="64" t="e">
        <f t="shared" si="245"/>
        <v>#REF!</v>
      </c>
      <c r="V447" s="21" t="e">
        <f>VLOOKUP(B447,Hoja1!$B$5:$H$749,21,FALSE)</f>
        <v>#REF!</v>
      </c>
      <c r="W447" s="63" t="e">
        <f t="shared" si="246"/>
        <v>#REF!</v>
      </c>
    </row>
    <row r="448" spans="1:23" x14ac:dyDescent="0.3">
      <c r="A448" s="4">
        <v>444</v>
      </c>
      <c r="B448" s="5" t="s">
        <v>933</v>
      </c>
      <c r="C448" s="5" t="s">
        <v>891</v>
      </c>
      <c r="D448" s="5" t="s">
        <v>891</v>
      </c>
      <c r="E448" s="5" t="s">
        <v>891</v>
      </c>
      <c r="F448" s="6" t="s">
        <v>9</v>
      </c>
      <c r="G448" s="15">
        <v>3250624.29</v>
      </c>
      <c r="H448" s="15">
        <v>2039492.4599999997</v>
      </c>
      <c r="I448" s="23">
        <f t="shared" si="247"/>
        <v>-0.37259999999999999</v>
      </c>
      <c r="J448" s="22" t="s">
        <v>1544</v>
      </c>
      <c r="K448" s="30" t="str">
        <f t="shared" si="249"/>
        <v>-40%≤ X &lt; -30%A</v>
      </c>
      <c r="L448" s="24" t="e">
        <f>VLOOKUP(K448,#REF!,2,FALSE)</f>
        <v>#REF!</v>
      </c>
      <c r="M448" s="24" t="e">
        <f>VLOOKUP(K448,#REF!,3,FALSE)</f>
        <v>#REF!</v>
      </c>
      <c r="N448" s="34" t="e">
        <f t="shared" si="284"/>
        <v>#REF!</v>
      </c>
      <c r="O448" s="35" t="e">
        <f t="shared" si="285"/>
        <v>#REF!</v>
      </c>
      <c r="P448" s="57">
        <f>IFERROR(VLOOKUP(B448,#REF!,2,FALSE),0)</f>
        <v>0</v>
      </c>
      <c r="Q448" s="58">
        <f>IFERROR(VLOOKUP(B448,#REF!,2,FALSE),0)</f>
        <v>0</v>
      </c>
      <c r="R448" s="54">
        <f t="shared" si="243"/>
        <v>0</v>
      </c>
      <c r="S448" s="67" t="e">
        <f t="shared" si="248"/>
        <v>#REF!</v>
      </c>
      <c r="T448" s="65" t="e">
        <f t="shared" si="244"/>
        <v>#REF!</v>
      </c>
      <c r="U448" s="64" t="e">
        <f t="shared" si="245"/>
        <v>#REF!</v>
      </c>
      <c r="V448" s="21" t="e">
        <f>VLOOKUP(B448,Hoja1!$B$5:$H$749,21,FALSE)</f>
        <v>#REF!</v>
      </c>
      <c r="W448" s="63" t="e">
        <f t="shared" si="246"/>
        <v>#REF!</v>
      </c>
    </row>
    <row r="449" spans="1:23" x14ac:dyDescent="0.3">
      <c r="A449" s="4">
        <v>445</v>
      </c>
      <c r="B449" s="5" t="s">
        <v>934</v>
      </c>
      <c r="C449" s="5" t="s">
        <v>891</v>
      </c>
      <c r="D449" s="5" t="s">
        <v>891</v>
      </c>
      <c r="E449" s="5" t="s">
        <v>872</v>
      </c>
      <c r="F449" s="6" t="s">
        <v>12</v>
      </c>
      <c r="G449" s="15">
        <v>81922.099999999991</v>
      </c>
      <c r="H449" s="15">
        <v>83200.100000000006</v>
      </c>
      <c r="I449" s="23">
        <f t="shared" si="247"/>
        <v>1.5599999999999999E-2</v>
      </c>
      <c r="J449" s="22" t="s">
        <v>1548</v>
      </c>
      <c r="K449" s="31" t="str">
        <f>IF(AND(H449&gt;0,(0.5*G449)&gt;H449),"Subgrupo 1.1",IF(AND((0.5*G449)&lt;H449,G449&gt;H449),"Subgrupo 1.2","Grupo 2 "))</f>
        <v xml:space="preserve">Grupo 2 </v>
      </c>
      <c r="L449" s="24">
        <f>IF(H449&gt;=G449,10.8%," ")</f>
        <v>0.10800000000000001</v>
      </c>
      <c r="M449" s="24">
        <f>IF(H449&gt;=G449,16%," ")</f>
        <v>0.16</v>
      </c>
      <c r="N449" s="34">
        <f>ROUND(H449*(1+L449),2)</f>
        <v>92185.71</v>
      </c>
      <c r="O449" s="35">
        <f>ROUND(H449*(1+M449),2)</f>
        <v>96512.12</v>
      </c>
      <c r="P449" s="59">
        <f>IFERROR(VLOOKUP(B449,#REF!,2,FALSE),0)</f>
        <v>0</v>
      </c>
      <c r="Q449" s="60">
        <f>IFERROR(VLOOKUP(B449,#REF!,2,FALSE),0)</f>
        <v>0</v>
      </c>
      <c r="R449" s="53">
        <f t="shared" si="243"/>
        <v>0</v>
      </c>
      <c r="S449" s="67">
        <f t="shared" si="248"/>
        <v>0</v>
      </c>
      <c r="T449" s="65">
        <f t="shared" si="244"/>
        <v>0</v>
      </c>
      <c r="U449" s="64">
        <f t="shared" si="245"/>
        <v>0</v>
      </c>
      <c r="V449" s="21" t="e">
        <f>VLOOKUP(B449,Hoja1!$B$5:$H$749,21,FALSE)</f>
        <v>#REF!</v>
      </c>
      <c r="W449" s="63" t="e">
        <f t="shared" si="246"/>
        <v>#REF!</v>
      </c>
    </row>
    <row r="450" spans="1:23" x14ac:dyDescent="0.3">
      <c r="A450" s="4">
        <v>446</v>
      </c>
      <c r="B450" s="5" t="s">
        <v>935</v>
      </c>
      <c r="C450" s="5" t="s">
        <v>936</v>
      </c>
      <c r="D450" s="5" t="s">
        <v>936</v>
      </c>
      <c r="E450" s="5" t="s">
        <v>936</v>
      </c>
      <c r="F450" s="6" t="s">
        <v>9</v>
      </c>
      <c r="G450" s="15">
        <v>64845734.859999992</v>
      </c>
      <c r="H450" s="15">
        <v>55182776.219999999</v>
      </c>
      <c r="I450" s="23">
        <f t="shared" si="247"/>
        <v>-0.14899999999999999</v>
      </c>
      <c r="J450" s="22" t="s">
        <v>1546</v>
      </c>
      <c r="K450" s="30" t="str">
        <f t="shared" si="249"/>
        <v>-20%≤ X &lt; -10%A</v>
      </c>
      <c r="L450" s="24" t="e">
        <f>VLOOKUP(K450,#REF!,2,FALSE)</f>
        <v>#REF!</v>
      </c>
      <c r="M450" s="24" t="e">
        <f>VLOOKUP(K450,#REF!,3,FALSE)</f>
        <v>#REF!</v>
      </c>
      <c r="N450" s="34" t="e">
        <f t="shared" ref="N450:N494" si="286">ROUND(H450*(1+L450),2)</f>
        <v>#REF!</v>
      </c>
      <c r="O450" s="35" t="e">
        <f t="shared" ref="O450:O494" si="287">ROUND(H450*(1+M450),2)</f>
        <v>#REF!</v>
      </c>
      <c r="P450" s="57">
        <f>IFERROR(VLOOKUP(B450,#REF!,2,FALSE),0)</f>
        <v>0</v>
      </c>
      <c r="Q450" s="58">
        <f>IFERROR(VLOOKUP(B450,#REF!,2,FALSE),0)</f>
        <v>0</v>
      </c>
      <c r="R450" s="54">
        <f t="shared" si="243"/>
        <v>0</v>
      </c>
      <c r="S450" s="67" t="e">
        <f t="shared" si="248"/>
        <v>#REF!</v>
      </c>
      <c r="T450" s="65" t="e">
        <f t="shared" si="244"/>
        <v>#REF!</v>
      </c>
      <c r="U450" s="64" t="e">
        <f t="shared" si="245"/>
        <v>#REF!</v>
      </c>
      <c r="V450" s="21" t="e">
        <f>VLOOKUP(B450,Hoja1!$B$5:$H$749,21,FALSE)</f>
        <v>#REF!</v>
      </c>
      <c r="W450" s="63" t="e">
        <f t="shared" si="246"/>
        <v>#REF!</v>
      </c>
    </row>
    <row r="451" spans="1:23" x14ac:dyDescent="0.3">
      <c r="A451" s="4">
        <v>447</v>
      </c>
      <c r="B451" s="5" t="s">
        <v>937</v>
      </c>
      <c r="C451" s="5" t="s">
        <v>936</v>
      </c>
      <c r="D451" s="5" t="s">
        <v>936</v>
      </c>
      <c r="E451" s="5" t="s">
        <v>938</v>
      </c>
      <c r="F451" s="6" t="s">
        <v>939</v>
      </c>
      <c r="G451" s="15">
        <v>2460043.13</v>
      </c>
      <c r="H451" s="15">
        <v>2273817.19</v>
      </c>
      <c r="I451" s="23">
        <f t="shared" si="247"/>
        <v>-7.5700000000000003E-2</v>
      </c>
      <c r="J451" s="22" t="s">
        <v>1547</v>
      </c>
      <c r="K451" s="30" t="str">
        <f t="shared" si="249"/>
        <v>-10%≤ X &lt; 0%C</v>
      </c>
      <c r="L451" s="24" t="e">
        <f>VLOOKUP(K451,#REF!,2,FALSE)</f>
        <v>#REF!</v>
      </c>
      <c r="M451" s="24" t="e">
        <f>VLOOKUP(K451,#REF!,3,FALSE)</f>
        <v>#REF!</v>
      </c>
      <c r="N451" s="34" t="e">
        <f t="shared" si="286"/>
        <v>#REF!</v>
      </c>
      <c r="O451" s="35" t="e">
        <f t="shared" si="287"/>
        <v>#REF!</v>
      </c>
      <c r="P451" s="57">
        <f>IFERROR(VLOOKUP(B451,#REF!,2,FALSE),0)</f>
        <v>0</v>
      </c>
      <c r="Q451" s="58">
        <f>IFERROR(VLOOKUP(B451,#REF!,2,FALSE),0)</f>
        <v>0</v>
      </c>
      <c r="R451" s="54">
        <f t="shared" si="243"/>
        <v>0</v>
      </c>
      <c r="S451" s="67" t="e">
        <f t="shared" si="248"/>
        <v>#REF!</v>
      </c>
      <c r="T451" s="65" t="e">
        <f t="shared" si="244"/>
        <v>#REF!</v>
      </c>
      <c r="U451" s="64" t="e">
        <f t="shared" si="245"/>
        <v>#REF!</v>
      </c>
      <c r="V451" s="21" t="e">
        <f>VLOOKUP(B451,Hoja1!$B$5:$H$749,21,FALSE)</f>
        <v>#REF!</v>
      </c>
      <c r="W451" s="63" t="e">
        <f t="shared" si="246"/>
        <v>#REF!</v>
      </c>
    </row>
    <row r="452" spans="1:23" x14ac:dyDescent="0.3">
      <c r="A452" s="4">
        <v>448</v>
      </c>
      <c r="B452" s="5" t="s">
        <v>940</v>
      </c>
      <c r="C452" s="5" t="s">
        <v>936</v>
      </c>
      <c r="D452" s="5" t="s">
        <v>936</v>
      </c>
      <c r="E452" s="5" t="s">
        <v>941</v>
      </c>
      <c r="F452" s="6" t="s">
        <v>939</v>
      </c>
      <c r="G452" s="15">
        <v>60907574.879999995</v>
      </c>
      <c r="H452" s="15">
        <v>52569735.609999999</v>
      </c>
      <c r="I452" s="23">
        <f t="shared" si="247"/>
        <v>-0.13689999999999999</v>
      </c>
      <c r="J452" s="22" t="s">
        <v>1546</v>
      </c>
      <c r="K452" s="30" t="str">
        <f t="shared" si="249"/>
        <v>-20%≤ X &lt; -10%C</v>
      </c>
      <c r="L452" s="24" t="e">
        <f>VLOOKUP(K452,#REF!,2,FALSE)</f>
        <v>#REF!</v>
      </c>
      <c r="M452" s="24" t="e">
        <f>VLOOKUP(K452,#REF!,3,FALSE)</f>
        <v>#REF!</v>
      </c>
      <c r="N452" s="34" t="e">
        <f t="shared" si="286"/>
        <v>#REF!</v>
      </c>
      <c r="O452" s="35" t="e">
        <f t="shared" si="287"/>
        <v>#REF!</v>
      </c>
      <c r="P452" s="57">
        <f>IFERROR(VLOOKUP(B452,#REF!,2,FALSE),0)</f>
        <v>0</v>
      </c>
      <c r="Q452" s="58">
        <f>IFERROR(VLOOKUP(B452,#REF!,2,FALSE),0)</f>
        <v>0</v>
      </c>
      <c r="R452" s="54">
        <f t="shared" si="243"/>
        <v>0</v>
      </c>
      <c r="S452" s="67" t="e">
        <f t="shared" si="248"/>
        <v>#REF!</v>
      </c>
      <c r="T452" s="65" t="e">
        <f t="shared" si="244"/>
        <v>#REF!</v>
      </c>
      <c r="U452" s="64" t="e">
        <f t="shared" si="245"/>
        <v>#REF!</v>
      </c>
      <c r="V452" s="21" t="e">
        <f>VLOOKUP(B452,Hoja1!$B$5:$H$749,21,FALSE)</f>
        <v>#REF!</v>
      </c>
      <c r="W452" s="63" t="e">
        <f t="shared" si="246"/>
        <v>#REF!</v>
      </c>
    </row>
    <row r="453" spans="1:23" x14ac:dyDescent="0.3">
      <c r="A453" s="4">
        <v>449</v>
      </c>
      <c r="B453" s="5" t="s">
        <v>942</v>
      </c>
      <c r="C453" s="5" t="s">
        <v>936</v>
      </c>
      <c r="D453" s="5" t="s">
        <v>936</v>
      </c>
      <c r="E453" s="5" t="s">
        <v>943</v>
      </c>
      <c r="F453" s="6" t="s">
        <v>939</v>
      </c>
      <c r="G453" s="15">
        <v>10141551.27</v>
      </c>
      <c r="H453" s="15">
        <v>8751626.5</v>
      </c>
      <c r="I453" s="23">
        <f t="shared" si="247"/>
        <v>-0.1371</v>
      </c>
      <c r="J453" s="22" t="s">
        <v>1546</v>
      </c>
      <c r="K453" s="30" t="str">
        <f t="shared" ref="K453:K511" si="288">J453&amp;F453</f>
        <v>-20%≤ X &lt; -10%C</v>
      </c>
      <c r="L453" s="24" t="e">
        <f>VLOOKUP(K453,#REF!,2,FALSE)</f>
        <v>#REF!</v>
      </c>
      <c r="M453" s="24" t="e">
        <f>VLOOKUP(K453,#REF!,3,FALSE)</f>
        <v>#REF!</v>
      </c>
      <c r="N453" s="34" t="e">
        <f t="shared" si="286"/>
        <v>#REF!</v>
      </c>
      <c r="O453" s="35" t="e">
        <f t="shared" si="287"/>
        <v>#REF!</v>
      </c>
      <c r="P453" s="57">
        <f>IFERROR(VLOOKUP(B453,#REF!,2,FALSE),0)</f>
        <v>0</v>
      </c>
      <c r="Q453" s="58">
        <f>IFERROR(VLOOKUP(B453,#REF!,2,FALSE),0)</f>
        <v>0</v>
      </c>
      <c r="R453" s="54">
        <f t="shared" ref="R453:R516" si="289">+P453+Q453</f>
        <v>0</v>
      </c>
      <c r="S453" s="67" t="e">
        <f t="shared" si="248"/>
        <v>#REF!</v>
      </c>
      <c r="T453" s="65" t="e">
        <f t="shared" ref="T453:T516" si="290">IF(AND(R453&lt;O453,R453&gt;N453),ROUND(((R453-N453)/(O453-N453))*10,0),0)</f>
        <v>#REF!</v>
      </c>
      <c r="U453" s="64" t="e">
        <f t="shared" ref="U453:U516" si="291">+S453+T453</f>
        <v>#REF!</v>
      </c>
      <c r="V453" s="21" t="e">
        <f>VLOOKUP(B453,Hoja1!$B$5:$H$749,21,FALSE)</f>
        <v>#REF!</v>
      </c>
      <c r="W453" s="63" t="e">
        <f t="shared" ref="W453:W516" si="292">+V453-S453</f>
        <v>#REF!</v>
      </c>
    </row>
    <row r="454" spans="1:23" x14ac:dyDescent="0.3">
      <c r="A454" s="4">
        <v>450</v>
      </c>
      <c r="B454" s="5" t="s">
        <v>944</v>
      </c>
      <c r="C454" s="5" t="s">
        <v>936</v>
      </c>
      <c r="D454" s="5" t="s">
        <v>936</v>
      </c>
      <c r="E454" s="5" t="s">
        <v>945</v>
      </c>
      <c r="F454" s="6" t="s">
        <v>939</v>
      </c>
      <c r="G454" s="15">
        <v>11307640.549999999</v>
      </c>
      <c r="H454" s="15">
        <v>9326993.6799999997</v>
      </c>
      <c r="I454" s="23">
        <f t="shared" ref="I454:I517" si="293">ROUND(IFERROR(H454/G454-1,0),4)</f>
        <v>-0.17519999999999999</v>
      </c>
      <c r="J454" s="22" t="s">
        <v>1546</v>
      </c>
      <c r="K454" s="30" t="str">
        <f t="shared" si="288"/>
        <v>-20%≤ X &lt; -10%C</v>
      </c>
      <c r="L454" s="24" t="e">
        <f>VLOOKUP(K454,#REF!,2,FALSE)</f>
        <v>#REF!</v>
      </c>
      <c r="M454" s="24" t="e">
        <f>VLOOKUP(K454,#REF!,3,FALSE)</f>
        <v>#REF!</v>
      </c>
      <c r="N454" s="34" t="e">
        <f t="shared" si="286"/>
        <v>#REF!</v>
      </c>
      <c r="O454" s="35" t="e">
        <f t="shared" si="287"/>
        <v>#REF!</v>
      </c>
      <c r="P454" s="57">
        <f>IFERROR(VLOOKUP(B454,#REF!,2,FALSE),0)</f>
        <v>0</v>
      </c>
      <c r="Q454" s="58">
        <f>IFERROR(VLOOKUP(B454,#REF!,2,FALSE),0)</f>
        <v>0</v>
      </c>
      <c r="R454" s="54">
        <f t="shared" si="289"/>
        <v>0</v>
      </c>
      <c r="S454" s="67" t="e">
        <f t="shared" ref="S454:S517" si="294">IF(R454&gt;O454,80,IF(R454&gt;N454,70,0))</f>
        <v>#REF!</v>
      </c>
      <c r="T454" s="65" t="e">
        <f t="shared" si="290"/>
        <v>#REF!</v>
      </c>
      <c r="U454" s="64" t="e">
        <f t="shared" si="291"/>
        <v>#REF!</v>
      </c>
      <c r="V454" s="21" t="e">
        <f>VLOOKUP(B454,Hoja1!$B$5:$H$749,21,FALSE)</f>
        <v>#REF!</v>
      </c>
      <c r="W454" s="63" t="e">
        <f t="shared" si="292"/>
        <v>#REF!</v>
      </c>
    </row>
    <row r="455" spans="1:23" x14ac:dyDescent="0.3">
      <c r="A455" s="4">
        <v>451</v>
      </c>
      <c r="B455" s="5" t="s">
        <v>946</v>
      </c>
      <c r="C455" s="5" t="s">
        <v>936</v>
      </c>
      <c r="D455" s="5" t="s">
        <v>936</v>
      </c>
      <c r="E455" s="5" t="s">
        <v>947</v>
      </c>
      <c r="F455" s="6" t="s">
        <v>939</v>
      </c>
      <c r="G455" s="15">
        <v>16703917.559999999</v>
      </c>
      <c r="H455" s="15">
        <v>13885781.07</v>
      </c>
      <c r="I455" s="23">
        <f t="shared" si="293"/>
        <v>-0.16869999999999999</v>
      </c>
      <c r="J455" s="22" t="s">
        <v>1546</v>
      </c>
      <c r="K455" s="30" t="str">
        <f t="shared" si="288"/>
        <v>-20%≤ X &lt; -10%C</v>
      </c>
      <c r="L455" s="24" t="e">
        <f>VLOOKUP(K455,#REF!,2,FALSE)</f>
        <v>#REF!</v>
      </c>
      <c r="M455" s="24" t="e">
        <f>VLOOKUP(K455,#REF!,3,FALSE)</f>
        <v>#REF!</v>
      </c>
      <c r="N455" s="34" t="e">
        <f t="shared" si="286"/>
        <v>#REF!</v>
      </c>
      <c r="O455" s="35" t="e">
        <f t="shared" si="287"/>
        <v>#REF!</v>
      </c>
      <c r="P455" s="57">
        <f>IFERROR(VLOOKUP(B455,#REF!,2,FALSE),0)</f>
        <v>0</v>
      </c>
      <c r="Q455" s="58">
        <f>IFERROR(VLOOKUP(B455,#REF!,2,FALSE),0)</f>
        <v>0</v>
      </c>
      <c r="R455" s="54">
        <f t="shared" si="289"/>
        <v>0</v>
      </c>
      <c r="S455" s="67" t="e">
        <f t="shared" si="294"/>
        <v>#REF!</v>
      </c>
      <c r="T455" s="65" t="e">
        <f t="shared" si="290"/>
        <v>#REF!</v>
      </c>
      <c r="U455" s="64" t="e">
        <f t="shared" si="291"/>
        <v>#REF!</v>
      </c>
      <c r="V455" s="21" t="e">
        <f>VLOOKUP(B455,Hoja1!$B$5:$H$749,21,FALSE)</f>
        <v>#REF!</v>
      </c>
      <c r="W455" s="63" t="e">
        <f t="shared" si="292"/>
        <v>#REF!</v>
      </c>
    </row>
    <row r="456" spans="1:23" x14ac:dyDescent="0.3">
      <c r="A456" s="4">
        <v>452</v>
      </c>
      <c r="B456" s="5" t="s">
        <v>948</v>
      </c>
      <c r="C456" s="5" t="s">
        <v>936</v>
      </c>
      <c r="D456" s="5" t="s">
        <v>936</v>
      </c>
      <c r="E456" s="5" t="s">
        <v>949</v>
      </c>
      <c r="F456" s="6" t="s">
        <v>939</v>
      </c>
      <c r="G456" s="15">
        <v>7877608.5800000001</v>
      </c>
      <c r="H456" s="15">
        <v>7108826.5600000005</v>
      </c>
      <c r="I456" s="23">
        <f t="shared" si="293"/>
        <v>-9.7600000000000006E-2</v>
      </c>
      <c r="J456" s="22" t="s">
        <v>1547</v>
      </c>
      <c r="K456" s="30" t="str">
        <f t="shared" si="288"/>
        <v>-10%≤ X &lt; 0%C</v>
      </c>
      <c r="L456" s="24" t="e">
        <f>VLOOKUP(K456,#REF!,2,FALSE)</f>
        <v>#REF!</v>
      </c>
      <c r="M456" s="24" t="e">
        <f>VLOOKUP(K456,#REF!,3,FALSE)</f>
        <v>#REF!</v>
      </c>
      <c r="N456" s="34" t="e">
        <f t="shared" si="286"/>
        <v>#REF!</v>
      </c>
      <c r="O456" s="35" t="e">
        <f t="shared" si="287"/>
        <v>#REF!</v>
      </c>
      <c r="P456" s="57">
        <f>IFERROR(VLOOKUP(B456,#REF!,2,FALSE),0)</f>
        <v>0</v>
      </c>
      <c r="Q456" s="58">
        <f>IFERROR(VLOOKUP(B456,#REF!,2,FALSE),0)</f>
        <v>0</v>
      </c>
      <c r="R456" s="54">
        <f t="shared" si="289"/>
        <v>0</v>
      </c>
      <c r="S456" s="67" t="e">
        <f t="shared" si="294"/>
        <v>#REF!</v>
      </c>
      <c r="T456" s="65" t="e">
        <f t="shared" si="290"/>
        <v>#REF!</v>
      </c>
      <c r="U456" s="64" t="e">
        <f t="shared" si="291"/>
        <v>#REF!</v>
      </c>
      <c r="V456" s="21" t="e">
        <f>VLOOKUP(B456,Hoja1!$B$5:$H$749,21,FALSE)</f>
        <v>#REF!</v>
      </c>
      <c r="W456" s="63" t="e">
        <f t="shared" si="292"/>
        <v>#REF!</v>
      </c>
    </row>
    <row r="457" spans="1:23" x14ac:dyDescent="0.3">
      <c r="A457" s="4">
        <v>453</v>
      </c>
      <c r="B457" s="5" t="s">
        <v>950</v>
      </c>
      <c r="C457" s="5" t="s">
        <v>936</v>
      </c>
      <c r="D457" s="5" t="s">
        <v>936</v>
      </c>
      <c r="E457" s="5" t="s">
        <v>951</v>
      </c>
      <c r="F457" s="6" t="s">
        <v>939</v>
      </c>
      <c r="G457" s="15">
        <v>29395627.620000001</v>
      </c>
      <c r="H457" s="15">
        <v>25149110.400000006</v>
      </c>
      <c r="I457" s="23">
        <f t="shared" si="293"/>
        <v>-0.14449999999999999</v>
      </c>
      <c r="J457" s="22" t="s">
        <v>1546</v>
      </c>
      <c r="K457" s="30" t="str">
        <f t="shared" si="288"/>
        <v>-20%≤ X &lt; -10%C</v>
      </c>
      <c r="L457" s="24" t="e">
        <f>VLOOKUP(K457,#REF!,2,FALSE)</f>
        <v>#REF!</v>
      </c>
      <c r="M457" s="24" t="e">
        <f>VLOOKUP(K457,#REF!,3,FALSE)</f>
        <v>#REF!</v>
      </c>
      <c r="N457" s="34" t="e">
        <f t="shared" si="286"/>
        <v>#REF!</v>
      </c>
      <c r="O457" s="35" t="e">
        <f t="shared" si="287"/>
        <v>#REF!</v>
      </c>
      <c r="P457" s="57">
        <f>IFERROR(VLOOKUP(B457,#REF!,2,FALSE),0)</f>
        <v>0</v>
      </c>
      <c r="Q457" s="58">
        <f>IFERROR(VLOOKUP(B457,#REF!,2,FALSE),0)</f>
        <v>0</v>
      </c>
      <c r="R457" s="54">
        <f t="shared" si="289"/>
        <v>0</v>
      </c>
      <c r="S457" s="67" t="e">
        <f t="shared" si="294"/>
        <v>#REF!</v>
      </c>
      <c r="T457" s="65" t="e">
        <f t="shared" si="290"/>
        <v>#REF!</v>
      </c>
      <c r="U457" s="64" t="e">
        <f t="shared" si="291"/>
        <v>#REF!</v>
      </c>
      <c r="V457" s="21" t="e">
        <f>VLOOKUP(B457,Hoja1!$B$5:$H$749,21,FALSE)</f>
        <v>#REF!</v>
      </c>
      <c r="W457" s="63" t="e">
        <f t="shared" si="292"/>
        <v>#REF!</v>
      </c>
    </row>
    <row r="458" spans="1:23" x14ac:dyDescent="0.3">
      <c r="A458" s="4">
        <v>454</v>
      </c>
      <c r="B458" s="5" t="s">
        <v>952</v>
      </c>
      <c r="C458" s="5" t="s">
        <v>936</v>
      </c>
      <c r="D458" s="5" t="s">
        <v>936</v>
      </c>
      <c r="E458" s="5" t="s">
        <v>953</v>
      </c>
      <c r="F458" s="6" t="s">
        <v>939</v>
      </c>
      <c r="G458" s="15">
        <v>4131855.21</v>
      </c>
      <c r="H458" s="15">
        <v>5199777.59</v>
      </c>
      <c r="I458" s="23">
        <f t="shared" si="293"/>
        <v>0.25850000000000001</v>
      </c>
      <c r="J458" s="22" t="s">
        <v>1550</v>
      </c>
      <c r="K458" s="30" t="str">
        <f t="shared" si="288"/>
        <v>20%≤ XC</v>
      </c>
      <c r="L458" s="24" t="e">
        <f>VLOOKUP(K458,#REF!,2,FALSE)</f>
        <v>#REF!</v>
      </c>
      <c r="M458" s="24" t="e">
        <f>VLOOKUP(K458,#REF!,3,FALSE)</f>
        <v>#REF!</v>
      </c>
      <c r="N458" s="34" t="e">
        <f t="shared" si="286"/>
        <v>#REF!</v>
      </c>
      <c r="O458" s="35" t="e">
        <f t="shared" si="287"/>
        <v>#REF!</v>
      </c>
      <c r="P458" s="57">
        <f>IFERROR(VLOOKUP(B458,#REF!,2,FALSE),0)</f>
        <v>0</v>
      </c>
      <c r="Q458" s="58">
        <f>IFERROR(VLOOKUP(B458,#REF!,2,FALSE),0)</f>
        <v>0</v>
      </c>
      <c r="R458" s="54">
        <f t="shared" si="289"/>
        <v>0</v>
      </c>
      <c r="S458" s="67" t="e">
        <f t="shared" si="294"/>
        <v>#REF!</v>
      </c>
      <c r="T458" s="65" t="e">
        <f t="shared" si="290"/>
        <v>#REF!</v>
      </c>
      <c r="U458" s="64" t="e">
        <f t="shared" si="291"/>
        <v>#REF!</v>
      </c>
      <c r="V458" s="21" t="e">
        <f>VLOOKUP(B458,Hoja1!$B$5:$H$749,21,FALSE)</f>
        <v>#REF!</v>
      </c>
      <c r="W458" s="63" t="e">
        <f t="shared" si="292"/>
        <v>#REF!</v>
      </c>
    </row>
    <row r="459" spans="1:23" x14ac:dyDescent="0.3">
      <c r="A459" s="4">
        <v>455</v>
      </c>
      <c r="B459" s="5" t="s">
        <v>954</v>
      </c>
      <c r="C459" s="5" t="s">
        <v>936</v>
      </c>
      <c r="D459" s="5" t="s">
        <v>936</v>
      </c>
      <c r="E459" s="5" t="s">
        <v>955</v>
      </c>
      <c r="F459" s="6" t="s">
        <v>939</v>
      </c>
      <c r="G459" s="15">
        <v>20522181.650000002</v>
      </c>
      <c r="H459" s="15">
        <v>19022519.02</v>
      </c>
      <c r="I459" s="23">
        <f t="shared" si="293"/>
        <v>-7.3099999999999998E-2</v>
      </c>
      <c r="J459" s="22" t="s">
        <v>1547</v>
      </c>
      <c r="K459" s="30" t="str">
        <f t="shared" si="288"/>
        <v>-10%≤ X &lt; 0%C</v>
      </c>
      <c r="L459" s="24" t="e">
        <f>VLOOKUP(K459,#REF!,2,FALSE)</f>
        <v>#REF!</v>
      </c>
      <c r="M459" s="24" t="e">
        <f>VLOOKUP(K459,#REF!,3,FALSE)</f>
        <v>#REF!</v>
      </c>
      <c r="N459" s="34" t="e">
        <f t="shared" si="286"/>
        <v>#REF!</v>
      </c>
      <c r="O459" s="35" t="e">
        <f t="shared" si="287"/>
        <v>#REF!</v>
      </c>
      <c r="P459" s="57">
        <f>IFERROR(VLOOKUP(B459,#REF!,2,FALSE),0)</f>
        <v>0</v>
      </c>
      <c r="Q459" s="58">
        <f>IFERROR(VLOOKUP(B459,#REF!,2,FALSE),0)</f>
        <v>0</v>
      </c>
      <c r="R459" s="54">
        <f t="shared" si="289"/>
        <v>0</v>
      </c>
      <c r="S459" s="67" t="e">
        <f t="shared" si="294"/>
        <v>#REF!</v>
      </c>
      <c r="T459" s="65" t="e">
        <f t="shared" si="290"/>
        <v>#REF!</v>
      </c>
      <c r="U459" s="64" t="e">
        <f t="shared" si="291"/>
        <v>#REF!</v>
      </c>
      <c r="V459" s="21" t="e">
        <f>VLOOKUP(B459,Hoja1!$B$5:$H$749,21,FALSE)</f>
        <v>#REF!</v>
      </c>
      <c r="W459" s="63" t="e">
        <f t="shared" si="292"/>
        <v>#REF!</v>
      </c>
    </row>
    <row r="460" spans="1:23" x14ac:dyDescent="0.3">
      <c r="A460" s="4">
        <v>456</v>
      </c>
      <c r="B460" s="5" t="s">
        <v>956</v>
      </c>
      <c r="C460" s="5" t="s">
        <v>936</v>
      </c>
      <c r="D460" s="5" t="s">
        <v>936</v>
      </c>
      <c r="E460" s="5" t="s">
        <v>957</v>
      </c>
      <c r="F460" s="6" t="s">
        <v>939</v>
      </c>
      <c r="G460" s="15">
        <v>13756863.139999999</v>
      </c>
      <c r="H460" s="15">
        <v>14465599.950000001</v>
      </c>
      <c r="I460" s="23">
        <f t="shared" si="293"/>
        <v>5.1499999999999997E-2</v>
      </c>
      <c r="J460" s="22" t="s">
        <v>1548</v>
      </c>
      <c r="K460" s="30" t="str">
        <f t="shared" si="288"/>
        <v>0%≤ X &lt; 10%C</v>
      </c>
      <c r="L460" s="24" t="e">
        <f>VLOOKUP(K460,#REF!,2,FALSE)</f>
        <v>#REF!</v>
      </c>
      <c r="M460" s="24" t="e">
        <f>VLOOKUP(K460,#REF!,3,FALSE)</f>
        <v>#REF!</v>
      </c>
      <c r="N460" s="34" t="e">
        <f t="shared" si="286"/>
        <v>#REF!</v>
      </c>
      <c r="O460" s="35" t="e">
        <f t="shared" si="287"/>
        <v>#REF!</v>
      </c>
      <c r="P460" s="57">
        <f>IFERROR(VLOOKUP(B460,#REF!,2,FALSE),0)</f>
        <v>0</v>
      </c>
      <c r="Q460" s="58">
        <f>IFERROR(VLOOKUP(B460,#REF!,2,FALSE),0)</f>
        <v>0</v>
      </c>
      <c r="R460" s="54">
        <f t="shared" si="289"/>
        <v>0</v>
      </c>
      <c r="S460" s="67" t="e">
        <f t="shared" si="294"/>
        <v>#REF!</v>
      </c>
      <c r="T460" s="65" t="e">
        <f t="shared" si="290"/>
        <v>#REF!</v>
      </c>
      <c r="U460" s="64" t="e">
        <f t="shared" si="291"/>
        <v>#REF!</v>
      </c>
      <c r="V460" s="21" t="e">
        <f>VLOOKUP(B460,Hoja1!$B$5:$H$749,21,FALSE)</f>
        <v>#REF!</v>
      </c>
      <c r="W460" s="63" t="e">
        <f t="shared" si="292"/>
        <v>#REF!</v>
      </c>
    </row>
    <row r="461" spans="1:23" x14ac:dyDescent="0.3">
      <c r="A461" s="4">
        <v>457</v>
      </c>
      <c r="B461" s="5" t="s">
        <v>958</v>
      </c>
      <c r="C461" s="5" t="s">
        <v>936</v>
      </c>
      <c r="D461" s="5" t="s">
        <v>936</v>
      </c>
      <c r="E461" s="5" t="s">
        <v>59</v>
      </c>
      <c r="F461" s="6" t="s">
        <v>939</v>
      </c>
      <c r="G461" s="15">
        <v>17889341.650000002</v>
      </c>
      <c r="H461" s="15">
        <v>17369365.02</v>
      </c>
      <c r="I461" s="23">
        <f t="shared" si="293"/>
        <v>-2.9100000000000001E-2</v>
      </c>
      <c r="J461" s="22" t="s">
        <v>1547</v>
      </c>
      <c r="K461" s="30" t="str">
        <f t="shared" si="288"/>
        <v>-10%≤ X &lt; 0%C</v>
      </c>
      <c r="L461" s="24" t="e">
        <f>VLOOKUP(K461,#REF!,2,FALSE)</f>
        <v>#REF!</v>
      </c>
      <c r="M461" s="24" t="e">
        <f>VLOOKUP(K461,#REF!,3,FALSE)</f>
        <v>#REF!</v>
      </c>
      <c r="N461" s="34" t="e">
        <f t="shared" si="286"/>
        <v>#REF!</v>
      </c>
      <c r="O461" s="35" t="e">
        <f t="shared" si="287"/>
        <v>#REF!</v>
      </c>
      <c r="P461" s="57">
        <f>IFERROR(VLOOKUP(B461,#REF!,2,FALSE),0)</f>
        <v>0</v>
      </c>
      <c r="Q461" s="58">
        <f>IFERROR(VLOOKUP(B461,#REF!,2,FALSE),0)</f>
        <v>0</v>
      </c>
      <c r="R461" s="54">
        <f t="shared" si="289"/>
        <v>0</v>
      </c>
      <c r="S461" s="67" t="e">
        <f t="shared" si="294"/>
        <v>#REF!</v>
      </c>
      <c r="T461" s="65" t="e">
        <f t="shared" si="290"/>
        <v>#REF!</v>
      </c>
      <c r="U461" s="64" t="e">
        <f t="shared" si="291"/>
        <v>#REF!</v>
      </c>
      <c r="V461" s="21" t="e">
        <f>VLOOKUP(B461,Hoja1!$B$5:$H$749,21,FALSE)</f>
        <v>#REF!</v>
      </c>
      <c r="W461" s="63" t="e">
        <f t="shared" si="292"/>
        <v>#REF!</v>
      </c>
    </row>
    <row r="462" spans="1:23" x14ac:dyDescent="0.3">
      <c r="A462" s="4">
        <v>458</v>
      </c>
      <c r="B462" s="5" t="s">
        <v>959</v>
      </c>
      <c r="C462" s="5" t="s">
        <v>936</v>
      </c>
      <c r="D462" s="5" t="s">
        <v>936</v>
      </c>
      <c r="E462" s="5" t="s">
        <v>960</v>
      </c>
      <c r="F462" s="6" t="s">
        <v>939</v>
      </c>
      <c r="G462" s="15">
        <v>22698049.600000001</v>
      </c>
      <c r="H462" s="15">
        <v>20870759.359999999</v>
      </c>
      <c r="I462" s="23">
        <f t="shared" si="293"/>
        <v>-8.0500000000000002E-2</v>
      </c>
      <c r="J462" s="22" t="s">
        <v>1547</v>
      </c>
      <c r="K462" s="30" t="str">
        <f t="shared" si="288"/>
        <v>-10%≤ X &lt; 0%C</v>
      </c>
      <c r="L462" s="24" t="e">
        <f>VLOOKUP(K462,#REF!,2,FALSE)</f>
        <v>#REF!</v>
      </c>
      <c r="M462" s="24" t="e">
        <f>VLOOKUP(K462,#REF!,3,FALSE)</f>
        <v>#REF!</v>
      </c>
      <c r="N462" s="34" t="e">
        <f t="shared" si="286"/>
        <v>#REF!</v>
      </c>
      <c r="O462" s="35" t="e">
        <f t="shared" si="287"/>
        <v>#REF!</v>
      </c>
      <c r="P462" s="57">
        <f>IFERROR(VLOOKUP(B462,#REF!,2,FALSE),0)</f>
        <v>0</v>
      </c>
      <c r="Q462" s="58">
        <f>IFERROR(VLOOKUP(B462,#REF!,2,FALSE),0)</f>
        <v>0</v>
      </c>
      <c r="R462" s="54">
        <f t="shared" si="289"/>
        <v>0</v>
      </c>
      <c r="S462" s="67" t="e">
        <f t="shared" si="294"/>
        <v>#REF!</v>
      </c>
      <c r="T462" s="65" t="e">
        <f t="shared" si="290"/>
        <v>#REF!</v>
      </c>
      <c r="U462" s="64" t="e">
        <f t="shared" si="291"/>
        <v>#REF!</v>
      </c>
      <c r="V462" s="21" t="e">
        <f>VLOOKUP(B462,Hoja1!$B$5:$H$749,21,FALSE)</f>
        <v>#REF!</v>
      </c>
      <c r="W462" s="63" t="e">
        <f t="shared" si="292"/>
        <v>#REF!</v>
      </c>
    </row>
    <row r="463" spans="1:23" x14ac:dyDescent="0.3">
      <c r="A463" s="4">
        <v>459</v>
      </c>
      <c r="B463" s="5" t="s">
        <v>961</v>
      </c>
      <c r="C463" s="5" t="s">
        <v>936</v>
      </c>
      <c r="D463" s="5" t="s">
        <v>936</v>
      </c>
      <c r="E463" s="5" t="s">
        <v>962</v>
      </c>
      <c r="F463" s="6" t="s">
        <v>939</v>
      </c>
      <c r="G463" s="15">
        <v>51514937.239999995</v>
      </c>
      <c r="H463" s="15">
        <v>49302726.750000007</v>
      </c>
      <c r="I463" s="23">
        <f t="shared" si="293"/>
        <v>-4.2900000000000001E-2</v>
      </c>
      <c r="J463" s="22" t="s">
        <v>1547</v>
      </c>
      <c r="K463" s="30" t="str">
        <f t="shared" si="288"/>
        <v>-10%≤ X &lt; 0%C</v>
      </c>
      <c r="L463" s="24" t="e">
        <f>VLOOKUP(K463,#REF!,2,FALSE)</f>
        <v>#REF!</v>
      </c>
      <c r="M463" s="24" t="e">
        <f>VLOOKUP(K463,#REF!,3,FALSE)</f>
        <v>#REF!</v>
      </c>
      <c r="N463" s="34" t="e">
        <f t="shared" si="286"/>
        <v>#REF!</v>
      </c>
      <c r="O463" s="35" t="e">
        <f t="shared" si="287"/>
        <v>#REF!</v>
      </c>
      <c r="P463" s="57">
        <f>IFERROR(VLOOKUP(B463,#REF!,2,FALSE),0)</f>
        <v>0</v>
      </c>
      <c r="Q463" s="58">
        <f>IFERROR(VLOOKUP(B463,#REF!,2,FALSE),0)</f>
        <v>0</v>
      </c>
      <c r="R463" s="54">
        <f t="shared" si="289"/>
        <v>0</v>
      </c>
      <c r="S463" s="67" t="e">
        <f t="shared" si="294"/>
        <v>#REF!</v>
      </c>
      <c r="T463" s="65" t="e">
        <f t="shared" si="290"/>
        <v>#REF!</v>
      </c>
      <c r="U463" s="64" t="e">
        <f t="shared" si="291"/>
        <v>#REF!</v>
      </c>
      <c r="V463" s="21" t="e">
        <f>VLOOKUP(B463,Hoja1!$B$5:$H$749,21,FALSE)</f>
        <v>#REF!</v>
      </c>
      <c r="W463" s="63" t="e">
        <f t="shared" si="292"/>
        <v>#REF!</v>
      </c>
    </row>
    <row r="464" spans="1:23" x14ac:dyDescent="0.3">
      <c r="A464" s="4">
        <v>460</v>
      </c>
      <c r="B464" s="5" t="s">
        <v>963</v>
      </c>
      <c r="C464" s="5" t="s">
        <v>936</v>
      </c>
      <c r="D464" s="5" t="s">
        <v>936</v>
      </c>
      <c r="E464" s="5" t="s">
        <v>902</v>
      </c>
      <c r="F464" s="6" t="s">
        <v>939</v>
      </c>
      <c r="G464" s="15">
        <v>33351502.580000006</v>
      </c>
      <c r="H464" s="15">
        <v>28039936.049999997</v>
      </c>
      <c r="I464" s="23">
        <f t="shared" si="293"/>
        <v>-0.1593</v>
      </c>
      <c r="J464" s="22" t="s">
        <v>1546</v>
      </c>
      <c r="K464" s="30" t="str">
        <f t="shared" si="288"/>
        <v>-20%≤ X &lt; -10%C</v>
      </c>
      <c r="L464" s="24" t="e">
        <f>VLOOKUP(K464,#REF!,2,FALSE)</f>
        <v>#REF!</v>
      </c>
      <c r="M464" s="24" t="e">
        <f>VLOOKUP(K464,#REF!,3,FALSE)</f>
        <v>#REF!</v>
      </c>
      <c r="N464" s="34" t="e">
        <f t="shared" si="286"/>
        <v>#REF!</v>
      </c>
      <c r="O464" s="35" t="e">
        <f t="shared" si="287"/>
        <v>#REF!</v>
      </c>
      <c r="P464" s="57">
        <f>IFERROR(VLOOKUP(B464,#REF!,2,FALSE),0)</f>
        <v>0</v>
      </c>
      <c r="Q464" s="58">
        <f>IFERROR(VLOOKUP(B464,#REF!,2,FALSE),0)</f>
        <v>0</v>
      </c>
      <c r="R464" s="54">
        <f t="shared" si="289"/>
        <v>0</v>
      </c>
      <c r="S464" s="67" t="e">
        <f t="shared" si="294"/>
        <v>#REF!</v>
      </c>
      <c r="T464" s="65" t="e">
        <f t="shared" si="290"/>
        <v>#REF!</v>
      </c>
      <c r="U464" s="64" t="e">
        <f t="shared" si="291"/>
        <v>#REF!</v>
      </c>
      <c r="V464" s="21" t="e">
        <f>VLOOKUP(B464,Hoja1!$B$5:$H$749,21,FALSE)</f>
        <v>#REF!</v>
      </c>
      <c r="W464" s="63" t="e">
        <f t="shared" si="292"/>
        <v>#REF!</v>
      </c>
    </row>
    <row r="465" spans="1:23" x14ac:dyDescent="0.3">
      <c r="A465" s="4">
        <v>461</v>
      </c>
      <c r="B465" s="5" t="s">
        <v>964</v>
      </c>
      <c r="C465" s="5" t="s">
        <v>936</v>
      </c>
      <c r="D465" s="5" t="s">
        <v>936</v>
      </c>
      <c r="E465" s="5" t="s">
        <v>965</v>
      </c>
      <c r="F465" s="6" t="s">
        <v>939</v>
      </c>
      <c r="G465" s="15">
        <v>13937483.099999998</v>
      </c>
      <c r="H465" s="15">
        <v>13889831.23</v>
      </c>
      <c r="I465" s="23">
        <f t="shared" si="293"/>
        <v>-3.3999999999999998E-3</v>
      </c>
      <c r="J465" s="22" t="s">
        <v>1547</v>
      </c>
      <c r="K465" s="30" t="str">
        <f t="shared" si="288"/>
        <v>-10%≤ X &lt; 0%C</v>
      </c>
      <c r="L465" s="24" t="e">
        <f>VLOOKUP(K465,#REF!,2,FALSE)</f>
        <v>#REF!</v>
      </c>
      <c r="M465" s="24" t="e">
        <f>VLOOKUP(K465,#REF!,3,FALSE)</f>
        <v>#REF!</v>
      </c>
      <c r="N465" s="34" t="e">
        <f t="shared" si="286"/>
        <v>#REF!</v>
      </c>
      <c r="O465" s="35" t="e">
        <f t="shared" si="287"/>
        <v>#REF!</v>
      </c>
      <c r="P465" s="57">
        <f>IFERROR(VLOOKUP(B465,#REF!,2,FALSE),0)</f>
        <v>0</v>
      </c>
      <c r="Q465" s="58">
        <f>IFERROR(VLOOKUP(B465,#REF!,2,FALSE),0)</f>
        <v>0</v>
      </c>
      <c r="R465" s="54">
        <f t="shared" si="289"/>
        <v>0</v>
      </c>
      <c r="S465" s="67" t="e">
        <f t="shared" si="294"/>
        <v>#REF!</v>
      </c>
      <c r="T465" s="65" t="e">
        <f t="shared" si="290"/>
        <v>#REF!</v>
      </c>
      <c r="U465" s="64" t="e">
        <f t="shared" si="291"/>
        <v>#REF!</v>
      </c>
      <c r="V465" s="21" t="e">
        <f>VLOOKUP(B465,Hoja1!$B$5:$H$749,21,FALSE)</f>
        <v>#REF!</v>
      </c>
      <c r="W465" s="63" t="e">
        <f t="shared" si="292"/>
        <v>#REF!</v>
      </c>
    </row>
    <row r="466" spans="1:23" x14ac:dyDescent="0.3">
      <c r="A466" s="4">
        <v>462</v>
      </c>
      <c r="B466" s="5" t="s">
        <v>966</v>
      </c>
      <c r="C466" s="5" t="s">
        <v>936</v>
      </c>
      <c r="D466" s="5" t="s">
        <v>936</v>
      </c>
      <c r="E466" s="5" t="s">
        <v>967</v>
      </c>
      <c r="F466" s="6" t="s">
        <v>939</v>
      </c>
      <c r="G466" s="15">
        <v>22312701.959999997</v>
      </c>
      <c r="H466" s="15">
        <v>20197422.040000003</v>
      </c>
      <c r="I466" s="23">
        <f t="shared" si="293"/>
        <v>-9.4799999999999995E-2</v>
      </c>
      <c r="J466" s="22" t="s">
        <v>1547</v>
      </c>
      <c r="K466" s="30" t="str">
        <f t="shared" si="288"/>
        <v>-10%≤ X &lt; 0%C</v>
      </c>
      <c r="L466" s="24" t="e">
        <f>VLOOKUP(K466,#REF!,2,FALSE)</f>
        <v>#REF!</v>
      </c>
      <c r="M466" s="24" t="e">
        <f>VLOOKUP(K466,#REF!,3,FALSE)</f>
        <v>#REF!</v>
      </c>
      <c r="N466" s="34" t="e">
        <f t="shared" si="286"/>
        <v>#REF!</v>
      </c>
      <c r="O466" s="35" t="e">
        <f t="shared" si="287"/>
        <v>#REF!</v>
      </c>
      <c r="P466" s="57">
        <f>IFERROR(VLOOKUP(B466,#REF!,2,FALSE),0)</f>
        <v>0</v>
      </c>
      <c r="Q466" s="58">
        <f>IFERROR(VLOOKUP(B466,#REF!,2,FALSE),0)</f>
        <v>0</v>
      </c>
      <c r="R466" s="54">
        <f t="shared" si="289"/>
        <v>0</v>
      </c>
      <c r="S466" s="67" t="e">
        <f t="shared" si="294"/>
        <v>#REF!</v>
      </c>
      <c r="T466" s="65" t="e">
        <f t="shared" si="290"/>
        <v>#REF!</v>
      </c>
      <c r="U466" s="64" t="e">
        <f t="shared" si="291"/>
        <v>#REF!</v>
      </c>
      <c r="V466" s="21" t="e">
        <f>VLOOKUP(B466,Hoja1!$B$5:$H$749,21,FALSE)</f>
        <v>#REF!</v>
      </c>
      <c r="W466" s="63" t="e">
        <f t="shared" si="292"/>
        <v>#REF!</v>
      </c>
    </row>
    <row r="467" spans="1:23" x14ac:dyDescent="0.3">
      <c r="A467" s="4">
        <v>463</v>
      </c>
      <c r="B467" s="5" t="s">
        <v>968</v>
      </c>
      <c r="C467" s="5" t="s">
        <v>936</v>
      </c>
      <c r="D467" s="5" t="s">
        <v>936</v>
      </c>
      <c r="E467" s="5" t="s">
        <v>969</v>
      </c>
      <c r="F467" s="6" t="s">
        <v>939</v>
      </c>
      <c r="G467" s="15">
        <v>22187811.420000002</v>
      </c>
      <c r="H467" s="15">
        <v>18252030</v>
      </c>
      <c r="I467" s="23">
        <f t="shared" si="293"/>
        <v>-0.1774</v>
      </c>
      <c r="J467" s="22" t="s">
        <v>1546</v>
      </c>
      <c r="K467" s="30" t="str">
        <f t="shared" si="288"/>
        <v>-20%≤ X &lt; -10%C</v>
      </c>
      <c r="L467" s="24" t="e">
        <f>VLOOKUP(K467,#REF!,2,FALSE)</f>
        <v>#REF!</v>
      </c>
      <c r="M467" s="24" t="e">
        <f>VLOOKUP(K467,#REF!,3,FALSE)</f>
        <v>#REF!</v>
      </c>
      <c r="N467" s="34" t="e">
        <f t="shared" si="286"/>
        <v>#REF!</v>
      </c>
      <c r="O467" s="35" t="e">
        <f t="shared" si="287"/>
        <v>#REF!</v>
      </c>
      <c r="P467" s="57">
        <f>IFERROR(VLOOKUP(B467,#REF!,2,FALSE),0)</f>
        <v>0</v>
      </c>
      <c r="Q467" s="58">
        <f>IFERROR(VLOOKUP(B467,#REF!,2,FALSE),0)</f>
        <v>0</v>
      </c>
      <c r="R467" s="54">
        <f t="shared" si="289"/>
        <v>0</v>
      </c>
      <c r="S467" s="67" t="e">
        <f t="shared" si="294"/>
        <v>#REF!</v>
      </c>
      <c r="T467" s="65" t="e">
        <f t="shared" si="290"/>
        <v>#REF!</v>
      </c>
      <c r="U467" s="64" t="e">
        <f t="shared" si="291"/>
        <v>#REF!</v>
      </c>
      <c r="V467" s="21" t="e">
        <f>VLOOKUP(B467,Hoja1!$B$5:$H$749,21,FALSE)</f>
        <v>#REF!</v>
      </c>
      <c r="W467" s="63" t="e">
        <f t="shared" si="292"/>
        <v>#REF!</v>
      </c>
    </row>
    <row r="468" spans="1:23" x14ac:dyDescent="0.3">
      <c r="A468" s="4">
        <v>464</v>
      </c>
      <c r="B468" s="5" t="s">
        <v>970</v>
      </c>
      <c r="C468" s="5" t="s">
        <v>936</v>
      </c>
      <c r="D468" s="5" t="s">
        <v>936</v>
      </c>
      <c r="E468" s="5" t="s">
        <v>971</v>
      </c>
      <c r="F468" s="6" t="s">
        <v>939</v>
      </c>
      <c r="G468" s="15">
        <v>22928721.539999999</v>
      </c>
      <c r="H468" s="15">
        <v>31402876.859999999</v>
      </c>
      <c r="I468" s="23">
        <f t="shared" si="293"/>
        <v>0.36959999999999998</v>
      </c>
      <c r="J468" s="22" t="s">
        <v>1550</v>
      </c>
      <c r="K468" s="30" t="str">
        <f t="shared" si="288"/>
        <v>20%≤ XC</v>
      </c>
      <c r="L468" s="24" t="e">
        <f>VLOOKUP(K468,#REF!,2,FALSE)</f>
        <v>#REF!</v>
      </c>
      <c r="M468" s="24" t="e">
        <f>VLOOKUP(K468,#REF!,3,FALSE)</f>
        <v>#REF!</v>
      </c>
      <c r="N468" s="34" t="e">
        <f t="shared" si="286"/>
        <v>#REF!</v>
      </c>
      <c r="O468" s="35" t="e">
        <f t="shared" si="287"/>
        <v>#REF!</v>
      </c>
      <c r="P468" s="57">
        <f>IFERROR(VLOOKUP(B468,#REF!,2,FALSE),0)</f>
        <v>0</v>
      </c>
      <c r="Q468" s="58">
        <f>IFERROR(VLOOKUP(B468,#REF!,2,FALSE),0)</f>
        <v>0</v>
      </c>
      <c r="R468" s="54">
        <f t="shared" si="289"/>
        <v>0</v>
      </c>
      <c r="S468" s="67" t="e">
        <f t="shared" si="294"/>
        <v>#REF!</v>
      </c>
      <c r="T468" s="65" t="e">
        <f t="shared" si="290"/>
        <v>#REF!</v>
      </c>
      <c r="U468" s="64" t="e">
        <f t="shared" si="291"/>
        <v>#REF!</v>
      </c>
      <c r="V468" s="21" t="e">
        <f>VLOOKUP(B468,Hoja1!$B$5:$H$749,21,FALSE)</f>
        <v>#REF!</v>
      </c>
      <c r="W468" s="63" t="e">
        <f t="shared" si="292"/>
        <v>#REF!</v>
      </c>
    </row>
    <row r="469" spans="1:23" x14ac:dyDescent="0.3">
      <c r="A469" s="4">
        <v>465</v>
      </c>
      <c r="B469" s="5" t="s">
        <v>972</v>
      </c>
      <c r="C469" s="5" t="s">
        <v>936</v>
      </c>
      <c r="D469" s="5" t="s">
        <v>936</v>
      </c>
      <c r="E469" s="5" t="s">
        <v>973</v>
      </c>
      <c r="F469" s="6" t="s">
        <v>939</v>
      </c>
      <c r="G469" s="15">
        <v>16877929.530000001</v>
      </c>
      <c r="H469" s="15">
        <v>17656386.620000001</v>
      </c>
      <c r="I469" s="23">
        <f t="shared" si="293"/>
        <v>4.6100000000000002E-2</v>
      </c>
      <c r="J469" s="22" t="s">
        <v>1548</v>
      </c>
      <c r="K469" s="30" t="str">
        <f t="shared" si="288"/>
        <v>0%≤ X &lt; 10%C</v>
      </c>
      <c r="L469" s="24" t="e">
        <f>VLOOKUP(K469,#REF!,2,FALSE)</f>
        <v>#REF!</v>
      </c>
      <c r="M469" s="24" t="e">
        <f>VLOOKUP(K469,#REF!,3,FALSE)</f>
        <v>#REF!</v>
      </c>
      <c r="N469" s="34" t="e">
        <f t="shared" si="286"/>
        <v>#REF!</v>
      </c>
      <c r="O469" s="35" t="e">
        <f t="shared" si="287"/>
        <v>#REF!</v>
      </c>
      <c r="P469" s="57">
        <f>IFERROR(VLOOKUP(B469,#REF!,2,FALSE),0)</f>
        <v>0</v>
      </c>
      <c r="Q469" s="58">
        <f>IFERROR(VLOOKUP(B469,#REF!,2,FALSE),0)</f>
        <v>0</v>
      </c>
      <c r="R469" s="54">
        <f t="shared" si="289"/>
        <v>0</v>
      </c>
      <c r="S469" s="67" t="e">
        <f t="shared" si="294"/>
        <v>#REF!</v>
      </c>
      <c r="T469" s="65" t="e">
        <f t="shared" si="290"/>
        <v>#REF!</v>
      </c>
      <c r="U469" s="64" t="e">
        <f t="shared" si="291"/>
        <v>#REF!</v>
      </c>
      <c r="V469" s="21" t="e">
        <f>VLOOKUP(B469,Hoja1!$B$5:$H$749,21,FALSE)</f>
        <v>#REF!</v>
      </c>
      <c r="W469" s="63" t="e">
        <f t="shared" si="292"/>
        <v>#REF!</v>
      </c>
    </row>
    <row r="470" spans="1:23" x14ac:dyDescent="0.3">
      <c r="A470" s="4">
        <v>466</v>
      </c>
      <c r="B470" s="5" t="s">
        <v>974</v>
      </c>
      <c r="C470" s="5" t="s">
        <v>936</v>
      </c>
      <c r="D470" s="5" t="s">
        <v>936</v>
      </c>
      <c r="E470" s="5" t="s">
        <v>975</v>
      </c>
      <c r="F470" s="6" t="s">
        <v>939</v>
      </c>
      <c r="G470" s="15">
        <v>13306728.330000002</v>
      </c>
      <c r="H470" s="15">
        <v>12820316.399999999</v>
      </c>
      <c r="I470" s="23">
        <f t="shared" si="293"/>
        <v>-3.6600000000000001E-2</v>
      </c>
      <c r="J470" s="22" t="s">
        <v>1547</v>
      </c>
      <c r="K470" s="30" t="str">
        <f t="shared" si="288"/>
        <v>-10%≤ X &lt; 0%C</v>
      </c>
      <c r="L470" s="24" t="e">
        <f>VLOOKUP(K470,#REF!,2,FALSE)</f>
        <v>#REF!</v>
      </c>
      <c r="M470" s="24" t="e">
        <f>VLOOKUP(K470,#REF!,3,FALSE)</f>
        <v>#REF!</v>
      </c>
      <c r="N470" s="34" t="e">
        <f t="shared" si="286"/>
        <v>#REF!</v>
      </c>
      <c r="O470" s="35" t="e">
        <f t="shared" si="287"/>
        <v>#REF!</v>
      </c>
      <c r="P470" s="57">
        <f>IFERROR(VLOOKUP(B470,#REF!,2,FALSE),0)</f>
        <v>0</v>
      </c>
      <c r="Q470" s="58">
        <f>IFERROR(VLOOKUP(B470,#REF!,2,FALSE),0)</f>
        <v>0</v>
      </c>
      <c r="R470" s="54">
        <f t="shared" si="289"/>
        <v>0</v>
      </c>
      <c r="S470" s="67" t="e">
        <f t="shared" si="294"/>
        <v>#REF!</v>
      </c>
      <c r="T470" s="65" t="e">
        <f t="shared" si="290"/>
        <v>#REF!</v>
      </c>
      <c r="U470" s="64" t="e">
        <f t="shared" si="291"/>
        <v>#REF!</v>
      </c>
      <c r="V470" s="21" t="e">
        <f>VLOOKUP(B470,Hoja1!$B$5:$H$749,21,FALSE)</f>
        <v>#REF!</v>
      </c>
      <c r="W470" s="63" t="e">
        <f t="shared" si="292"/>
        <v>#REF!</v>
      </c>
    </row>
    <row r="471" spans="1:23" x14ac:dyDescent="0.3">
      <c r="A471" s="4">
        <v>467</v>
      </c>
      <c r="B471" s="5" t="s">
        <v>976</v>
      </c>
      <c r="C471" s="5" t="s">
        <v>936</v>
      </c>
      <c r="D471" s="5" t="s">
        <v>936</v>
      </c>
      <c r="E471" s="5" t="s">
        <v>241</v>
      </c>
      <c r="F471" s="6" t="s">
        <v>939</v>
      </c>
      <c r="G471" s="15">
        <v>87868919.789999992</v>
      </c>
      <c r="H471" s="15">
        <v>83887074.590000004</v>
      </c>
      <c r="I471" s="23">
        <f t="shared" si="293"/>
        <v>-4.53E-2</v>
      </c>
      <c r="J471" s="22" t="s">
        <v>1547</v>
      </c>
      <c r="K471" s="30" t="str">
        <f t="shared" si="288"/>
        <v>-10%≤ X &lt; 0%C</v>
      </c>
      <c r="L471" s="24" t="e">
        <f>VLOOKUP(K471,#REF!,2,FALSE)</f>
        <v>#REF!</v>
      </c>
      <c r="M471" s="24" t="e">
        <f>VLOOKUP(K471,#REF!,3,FALSE)</f>
        <v>#REF!</v>
      </c>
      <c r="N471" s="34" t="e">
        <f t="shared" si="286"/>
        <v>#REF!</v>
      </c>
      <c r="O471" s="35" t="e">
        <f t="shared" si="287"/>
        <v>#REF!</v>
      </c>
      <c r="P471" s="57">
        <f>IFERROR(VLOOKUP(B471,#REF!,2,FALSE),0)</f>
        <v>0</v>
      </c>
      <c r="Q471" s="58">
        <f>IFERROR(VLOOKUP(B471,#REF!,2,FALSE),0)</f>
        <v>0</v>
      </c>
      <c r="R471" s="54">
        <f t="shared" si="289"/>
        <v>0</v>
      </c>
      <c r="S471" s="67" t="e">
        <f t="shared" si="294"/>
        <v>#REF!</v>
      </c>
      <c r="T471" s="65" t="e">
        <f t="shared" si="290"/>
        <v>#REF!</v>
      </c>
      <c r="U471" s="64" t="e">
        <f t="shared" si="291"/>
        <v>#REF!</v>
      </c>
      <c r="V471" s="21" t="e">
        <f>VLOOKUP(B471,Hoja1!$B$5:$H$749,21,FALSE)</f>
        <v>#REF!</v>
      </c>
      <c r="W471" s="63" t="e">
        <f t="shared" si="292"/>
        <v>#REF!</v>
      </c>
    </row>
    <row r="472" spans="1:23" x14ac:dyDescent="0.3">
      <c r="A472" s="4">
        <v>468</v>
      </c>
      <c r="B472" s="5" t="s">
        <v>977</v>
      </c>
      <c r="C472" s="5" t="s">
        <v>936</v>
      </c>
      <c r="D472" s="5" t="s">
        <v>936</v>
      </c>
      <c r="E472" s="5" t="s">
        <v>978</v>
      </c>
      <c r="F472" s="6" t="s">
        <v>939</v>
      </c>
      <c r="G472" s="15">
        <v>7200520.5200000005</v>
      </c>
      <c r="H472" s="15">
        <v>6366118.8499999996</v>
      </c>
      <c r="I472" s="23">
        <f t="shared" si="293"/>
        <v>-0.1159</v>
      </c>
      <c r="J472" s="22" t="s">
        <v>1546</v>
      </c>
      <c r="K472" s="30" t="str">
        <f t="shared" si="288"/>
        <v>-20%≤ X &lt; -10%C</v>
      </c>
      <c r="L472" s="24" t="e">
        <f>VLOOKUP(K472,#REF!,2,FALSE)</f>
        <v>#REF!</v>
      </c>
      <c r="M472" s="24" t="e">
        <f>VLOOKUP(K472,#REF!,3,FALSE)</f>
        <v>#REF!</v>
      </c>
      <c r="N472" s="34" t="e">
        <f t="shared" si="286"/>
        <v>#REF!</v>
      </c>
      <c r="O472" s="35" t="e">
        <f t="shared" si="287"/>
        <v>#REF!</v>
      </c>
      <c r="P472" s="57">
        <f>IFERROR(VLOOKUP(B472,#REF!,2,FALSE),0)</f>
        <v>0</v>
      </c>
      <c r="Q472" s="58">
        <f>IFERROR(VLOOKUP(B472,#REF!,2,FALSE),0)</f>
        <v>0</v>
      </c>
      <c r="R472" s="54">
        <f t="shared" si="289"/>
        <v>0</v>
      </c>
      <c r="S472" s="67" t="e">
        <f t="shared" si="294"/>
        <v>#REF!</v>
      </c>
      <c r="T472" s="65" t="e">
        <f t="shared" si="290"/>
        <v>#REF!</v>
      </c>
      <c r="U472" s="64" t="e">
        <f t="shared" si="291"/>
        <v>#REF!</v>
      </c>
      <c r="V472" s="21" t="e">
        <f>VLOOKUP(B472,Hoja1!$B$5:$H$749,21,FALSE)</f>
        <v>#REF!</v>
      </c>
      <c r="W472" s="63" t="e">
        <f t="shared" si="292"/>
        <v>#REF!</v>
      </c>
    </row>
    <row r="473" spans="1:23" x14ac:dyDescent="0.3">
      <c r="A473" s="4">
        <v>469</v>
      </c>
      <c r="B473" s="5" t="s">
        <v>979</v>
      </c>
      <c r="C473" s="5" t="s">
        <v>936</v>
      </c>
      <c r="D473" s="5" t="s">
        <v>936</v>
      </c>
      <c r="E473" s="5" t="s">
        <v>980</v>
      </c>
      <c r="F473" s="6" t="s">
        <v>939</v>
      </c>
      <c r="G473" s="15">
        <v>5982208.2400000002</v>
      </c>
      <c r="H473" s="15">
        <v>5410575.1899999995</v>
      </c>
      <c r="I473" s="23">
        <f t="shared" si="293"/>
        <v>-9.5600000000000004E-2</v>
      </c>
      <c r="J473" s="22" t="s">
        <v>1547</v>
      </c>
      <c r="K473" s="30" t="str">
        <f t="shared" si="288"/>
        <v>-10%≤ X &lt; 0%C</v>
      </c>
      <c r="L473" s="24" t="e">
        <f>VLOOKUP(K473,#REF!,2,FALSE)</f>
        <v>#REF!</v>
      </c>
      <c r="M473" s="24" t="e">
        <f>VLOOKUP(K473,#REF!,3,FALSE)</f>
        <v>#REF!</v>
      </c>
      <c r="N473" s="34" t="e">
        <f t="shared" si="286"/>
        <v>#REF!</v>
      </c>
      <c r="O473" s="35" t="e">
        <f t="shared" si="287"/>
        <v>#REF!</v>
      </c>
      <c r="P473" s="57">
        <f>IFERROR(VLOOKUP(B473,#REF!,2,FALSE),0)</f>
        <v>0</v>
      </c>
      <c r="Q473" s="58">
        <f>IFERROR(VLOOKUP(B473,#REF!,2,FALSE),0)</f>
        <v>0</v>
      </c>
      <c r="R473" s="54">
        <f t="shared" si="289"/>
        <v>0</v>
      </c>
      <c r="S473" s="67" t="e">
        <f t="shared" si="294"/>
        <v>#REF!</v>
      </c>
      <c r="T473" s="65" t="e">
        <f t="shared" si="290"/>
        <v>#REF!</v>
      </c>
      <c r="U473" s="64" t="e">
        <f t="shared" si="291"/>
        <v>#REF!</v>
      </c>
      <c r="V473" s="21" t="e">
        <f>VLOOKUP(B473,Hoja1!$B$5:$H$749,21,FALSE)</f>
        <v>#REF!</v>
      </c>
      <c r="W473" s="63" t="e">
        <f t="shared" si="292"/>
        <v>#REF!</v>
      </c>
    </row>
    <row r="474" spans="1:23" x14ac:dyDescent="0.3">
      <c r="A474" s="4">
        <v>470</v>
      </c>
      <c r="B474" s="5" t="s">
        <v>981</v>
      </c>
      <c r="C474" s="5" t="s">
        <v>936</v>
      </c>
      <c r="D474" s="5" t="s">
        <v>936</v>
      </c>
      <c r="E474" s="5" t="s">
        <v>982</v>
      </c>
      <c r="F474" s="6" t="s">
        <v>939</v>
      </c>
      <c r="G474" s="15">
        <v>17730099.100000001</v>
      </c>
      <c r="H474" s="15">
        <v>11511766.540000003</v>
      </c>
      <c r="I474" s="23">
        <f t="shared" si="293"/>
        <v>-0.35070000000000001</v>
      </c>
      <c r="J474" s="22" t="s">
        <v>1544</v>
      </c>
      <c r="K474" s="30" t="str">
        <f t="shared" si="288"/>
        <v>-40%≤ X &lt; -30%C</v>
      </c>
      <c r="L474" s="24" t="e">
        <f>VLOOKUP(K474,#REF!,2,FALSE)</f>
        <v>#REF!</v>
      </c>
      <c r="M474" s="24" t="e">
        <f>VLOOKUP(K474,#REF!,3,FALSE)</f>
        <v>#REF!</v>
      </c>
      <c r="N474" s="34" t="e">
        <f t="shared" si="286"/>
        <v>#REF!</v>
      </c>
      <c r="O474" s="35" t="e">
        <f t="shared" si="287"/>
        <v>#REF!</v>
      </c>
      <c r="P474" s="57">
        <f>IFERROR(VLOOKUP(B474,#REF!,2,FALSE),0)</f>
        <v>0</v>
      </c>
      <c r="Q474" s="58">
        <f>IFERROR(VLOOKUP(B474,#REF!,2,FALSE),0)</f>
        <v>0</v>
      </c>
      <c r="R474" s="54">
        <f t="shared" si="289"/>
        <v>0</v>
      </c>
      <c r="S474" s="67" t="e">
        <f t="shared" si="294"/>
        <v>#REF!</v>
      </c>
      <c r="T474" s="65" t="e">
        <f t="shared" si="290"/>
        <v>#REF!</v>
      </c>
      <c r="U474" s="64" t="e">
        <f t="shared" si="291"/>
        <v>#REF!</v>
      </c>
      <c r="V474" s="21" t="e">
        <f>VLOOKUP(B474,Hoja1!$B$5:$H$749,21,FALSE)</f>
        <v>#REF!</v>
      </c>
      <c r="W474" s="63" t="e">
        <f t="shared" si="292"/>
        <v>#REF!</v>
      </c>
    </row>
    <row r="475" spans="1:23" x14ac:dyDescent="0.3">
      <c r="A475" s="4">
        <v>471</v>
      </c>
      <c r="B475" s="5" t="s">
        <v>983</v>
      </c>
      <c r="C475" s="5" t="s">
        <v>936</v>
      </c>
      <c r="D475" s="5" t="s">
        <v>936</v>
      </c>
      <c r="E475" s="5" t="s">
        <v>984</v>
      </c>
      <c r="F475" s="6" t="s">
        <v>939</v>
      </c>
      <c r="G475" s="15">
        <v>7363186.8800000008</v>
      </c>
      <c r="H475" s="15">
        <v>6647442.3700000001</v>
      </c>
      <c r="I475" s="23">
        <f t="shared" si="293"/>
        <v>-9.7199999999999995E-2</v>
      </c>
      <c r="J475" s="22" t="s">
        <v>1547</v>
      </c>
      <c r="K475" s="30" t="str">
        <f t="shared" si="288"/>
        <v>-10%≤ X &lt; 0%C</v>
      </c>
      <c r="L475" s="24" t="e">
        <f>VLOOKUP(K475,#REF!,2,FALSE)</f>
        <v>#REF!</v>
      </c>
      <c r="M475" s="24" t="e">
        <f>VLOOKUP(K475,#REF!,3,FALSE)</f>
        <v>#REF!</v>
      </c>
      <c r="N475" s="34" t="e">
        <f t="shared" si="286"/>
        <v>#REF!</v>
      </c>
      <c r="O475" s="35" t="e">
        <f t="shared" si="287"/>
        <v>#REF!</v>
      </c>
      <c r="P475" s="57">
        <f>IFERROR(VLOOKUP(B475,#REF!,2,FALSE),0)</f>
        <v>0</v>
      </c>
      <c r="Q475" s="58">
        <f>IFERROR(VLOOKUP(B475,#REF!,2,FALSE),0)</f>
        <v>0</v>
      </c>
      <c r="R475" s="54">
        <f t="shared" si="289"/>
        <v>0</v>
      </c>
      <c r="S475" s="67" t="e">
        <f t="shared" si="294"/>
        <v>#REF!</v>
      </c>
      <c r="T475" s="65" t="e">
        <f t="shared" si="290"/>
        <v>#REF!</v>
      </c>
      <c r="U475" s="64" t="e">
        <f t="shared" si="291"/>
        <v>#REF!</v>
      </c>
      <c r="V475" s="21" t="e">
        <f>VLOOKUP(B475,Hoja1!$B$5:$H$749,21,FALSE)</f>
        <v>#REF!</v>
      </c>
      <c r="W475" s="63" t="e">
        <f t="shared" si="292"/>
        <v>#REF!</v>
      </c>
    </row>
    <row r="476" spans="1:23" x14ac:dyDescent="0.3">
      <c r="A476" s="4">
        <v>472</v>
      </c>
      <c r="B476" s="5" t="s">
        <v>985</v>
      </c>
      <c r="C476" s="5" t="s">
        <v>936</v>
      </c>
      <c r="D476" s="5" t="s">
        <v>936</v>
      </c>
      <c r="E476" s="5" t="s">
        <v>986</v>
      </c>
      <c r="F476" s="6" t="s">
        <v>939</v>
      </c>
      <c r="G476" s="15">
        <v>4894200.6099999994</v>
      </c>
      <c r="H476" s="15">
        <v>4614098.03</v>
      </c>
      <c r="I476" s="23">
        <f t="shared" si="293"/>
        <v>-5.7200000000000001E-2</v>
      </c>
      <c r="J476" s="22" t="s">
        <v>1547</v>
      </c>
      <c r="K476" s="30" t="str">
        <f t="shared" si="288"/>
        <v>-10%≤ X &lt; 0%C</v>
      </c>
      <c r="L476" s="24" t="e">
        <f>VLOOKUP(K476,#REF!,2,FALSE)</f>
        <v>#REF!</v>
      </c>
      <c r="M476" s="24" t="e">
        <f>VLOOKUP(K476,#REF!,3,FALSE)</f>
        <v>#REF!</v>
      </c>
      <c r="N476" s="34" t="e">
        <f t="shared" si="286"/>
        <v>#REF!</v>
      </c>
      <c r="O476" s="35" t="e">
        <f t="shared" si="287"/>
        <v>#REF!</v>
      </c>
      <c r="P476" s="57">
        <f>IFERROR(VLOOKUP(B476,#REF!,2,FALSE),0)</f>
        <v>0</v>
      </c>
      <c r="Q476" s="58">
        <f>IFERROR(VLOOKUP(B476,#REF!,2,FALSE),0)</f>
        <v>0</v>
      </c>
      <c r="R476" s="54">
        <f t="shared" si="289"/>
        <v>0</v>
      </c>
      <c r="S476" s="67" t="e">
        <f t="shared" si="294"/>
        <v>#REF!</v>
      </c>
      <c r="T476" s="65" t="e">
        <f t="shared" si="290"/>
        <v>#REF!</v>
      </c>
      <c r="U476" s="64" t="e">
        <f t="shared" si="291"/>
        <v>#REF!</v>
      </c>
      <c r="V476" s="21" t="e">
        <f>VLOOKUP(B476,Hoja1!$B$5:$H$749,21,FALSE)</f>
        <v>#REF!</v>
      </c>
      <c r="W476" s="63" t="e">
        <f t="shared" si="292"/>
        <v>#REF!</v>
      </c>
    </row>
    <row r="477" spans="1:23" x14ac:dyDescent="0.3">
      <c r="A477" s="4">
        <v>473</v>
      </c>
      <c r="B477" s="5" t="s">
        <v>987</v>
      </c>
      <c r="C477" s="5" t="s">
        <v>936</v>
      </c>
      <c r="D477" s="5" t="s">
        <v>936</v>
      </c>
      <c r="E477" s="5" t="s">
        <v>988</v>
      </c>
      <c r="F477" s="6" t="s">
        <v>939</v>
      </c>
      <c r="G477" s="15">
        <v>6562167.629999999</v>
      </c>
      <c r="H477" s="15">
        <v>5675309.8700000001</v>
      </c>
      <c r="I477" s="23">
        <f t="shared" si="293"/>
        <v>-0.1351</v>
      </c>
      <c r="J477" s="22" t="s">
        <v>1546</v>
      </c>
      <c r="K477" s="30" t="str">
        <f t="shared" si="288"/>
        <v>-20%≤ X &lt; -10%C</v>
      </c>
      <c r="L477" s="24" t="e">
        <f>VLOOKUP(K477,#REF!,2,FALSE)</f>
        <v>#REF!</v>
      </c>
      <c r="M477" s="24" t="e">
        <f>VLOOKUP(K477,#REF!,3,FALSE)</f>
        <v>#REF!</v>
      </c>
      <c r="N477" s="34" t="e">
        <f t="shared" si="286"/>
        <v>#REF!</v>
      </c>
      <c r="O477" s="35" t="e">
        <f t="shared" si="287"/>
        <v>#REF!</v>
      </c>
      <c r="P477" s="57">
        <f>IFERROR(VLOOKUP(B477,#REF!,2,FALSE),0)</f>
        <v>0</v>
      </c>
      <c r="Q477" s="58">
        <f>IFERROR(VLOOKUP(B477,#REF!,2,FALSE),0)</f>
        <v>0</v>
      </c>
      <c r="R477" s="54">
        <f t="shared" si="289"/>
        <v>0</v>
      </c>
      <c r="S477" s="67" t="e">
        <f t="shared" si="294"/>
        <v>#REF!</v>
      </c>
      <c r="T477" s="65" t="e">
        <f t="shared" si="290"/>
        <v>#REF!</v>
      </c>
      <c r="U477" s="64" t="e">
        <f t="shared" si="291"/>
        <v>#REF!</v>
      </c>
      <c r="V477" s="21" t="e">
        <f>VLOOKUP(B477,Hoja1!$B$5:$H$749,21,FALSE)</f>
        <v>#REF!</v>
      </c>
      <c r="W477" s="63" t="e">
        <f t="shared" si="292"/>
        <v>#REF!</v>
      </c>
    </row>
    <row r="478" spans="1:23" x14ac:dyDescent="0.3">
      <c r="A478" s="4">
        <v>474</v>
      </c>
      <c r="B478" s="5" t="s">
        <v>989</v>
      </c>
      <c r="C478" s="5" t="s">
        <v>936</v>
      </c>
      <c r="D478" s="5" t="s">
        <v>936</v>
      </c>
      <c r="E478" s="5" t="s">
        <v>990</v>
      </c>
      <c r="F478" s="6" t="s">
        <v>939</v>
      </c>
      <c r="G478" s="15">
        <v>1220117.9200000002</v>
      </c>
      <c r="H478" s="15">
        <v>1895873.55</v>
      </c>
      <c r="I478" s="23">
        <f t="shared" si="293"/>
        <v>0.55379999999999996</v>
      </c>
      <c r="J478" s="22" t="s">
        <v>1550</v>
      </c>
      <c r="K478" s="30" t="str">
        <f t="shared" si="288"/>
        <v>20%≤ XC</v>
      </c>
      <c r="L478" s="24" t="e">
        <f>VLOOKUP(K478,#REF!,2,FALSE)</f>
        <v>#REF!</v>
      </c>
      <c r="M478" s="24" t="e">
        <f>VLOOKUP(K478,#REF!,3,FALSE)</f>
        <v>#REF!</v>
      </c>
      <c r="N478" s="34" t="e">
        <f t="shared" si="286"/>
        <v>#REF!</v>
      </c>
      <c r="O478" s="35" t="e">
        <f t="shared" si="287"/>
        <v>#REF!</v>
      </c>
      <c r="P478" s="57">
        <f>IFERROR(VLOOKUP(B478,#REF!,2,FALSE),0)</f>
        <v>0</v>
      </c>
      <c r="Q478" s="58">
        <f>IFERROR(VLOOKUP(B478,#REF!,2,FALSE),0)</f>
        <v>0</v>
      </c>
      <c r="R478" s="54">
        <f t="shared" si="289"/>
        <v>0</v>
      </c>
      <c r="S478" s="67" t="e">
        <f t="shared" si="294"/>
        <v>#REF!</v>
      </c>
      <c r="T478" s="65" t="e">
        <f t="shared" si="290"/>
        <v>#REF!</v>
      </c>
      <c r="U478" s="64" t="e">
        <f t="shared" si="291"/>
        <v>#REF!</v>
      </c>
      <c r="V478" s="21" t="e">
        <f>VLOOKUP(B478,Hoja1!$B$5:$H$749,21,FALSE)</f>
        <v>#REF!</v>
      </c>
      <c r="W478" s="63" t="e">
        <f t="shared" si="292"/>
        <v>#REF!</v>
      </c>
    </row>
    <row r="479" spans="1:23" x14ac:dyDescent="0.3">
      <c r="A479" s="4">
        <v>475</v>
      </c>
      <c r="B479" s="5" t="s">
        <v>991</v>
      </c>
      <c r="C479" s="5" t="s">
        <v>936</v>
      </c>
      <c r="D479" s="5" t="s">
        <v>936</v>
      </c>
      <c r="E479" s="5" t="s">
        <v>992</v>
      </c>
      <c r="F479" s="6" t="s">
        <v>939</v>
      </c>
      <c r="G479" s="15">
        <v>36417878.569999993</v>
      </c>
      <c r="H479" s="15">
        <v>37636468.810000002</v>
      </c>
      <c r="I479" s="23">
        <f t="shared" si="293"/>
        <v>3.3500000000000002E-2</v>
      </c>
      <c r="J479" s="22" t="s">
        <v>1548</v>
      </c>
      <c r="K479" s="30" t="str">
        <f t="shared" si="288"/>
        <v>0%≤ X &lt; 10%C</v>
      </c>
      <c r="L479" s="24" t="e">
        <f>VLOOKUP(K479,#REF!,2,FALSE)</f>
        <v>#REF!</v>
      </c>
      <c r="M479" s="24" t="e">
        <f>VLOOKUP(K479,#REF!,3,FALSE)</f>
        <v>#REF!</v>
      </c>
      <c r="N479" s="34" t="e">
        <f t="shared" si="286"/>
        <v>#REF!</v>
      </c>
      <c r="O479" s="35" t="e">
        <f t="shared" si="287"/>
        <v>#REF!</v>
      </c>
      <c r="P479" s="57">
        <f>IFERROR(VLOOKUP(B479,#REF!,2,FALSE),0)</f>
        <v>0</v>
      </c>
      <c r="Q479" s="58">
        <f>IFERROR(VLOOKUP(B479,#REF!,2,FALSE),0)</f>
        <v>0</v>
      </c>
      <c r="R479" s="54">
        <f t="shared" si="289"/>
        <v>0</v>
      </c>
      <c r="S479" s="67" t="e">
        <f t="shared" si="294"/>
        <v>#REF!</v>
      </c>
      <c r="T479" s="65" t="e">
        <f t="shared" si="290"/>
        <v>#REF!</v>
      </c>
      <c r="U479" s="64" t="e">
        <f t="shared" si="291"/>
        <v>#REF!</v>
      </c>
      <c r="V479" s="21" t="e">
        <f>VLOOKUP(B479,Hoja1!$B$5:$H$749,21,FALSE)</f>
        <v>#REF!</v>
      </c>
      <c r="W479" s="63" t="e">
        <f t="shared" si="292"/>
        <v>#REF!</v>
      </c>
    </row>
    <row r="480" spans="1:23" x14ac:dyDescent="0.3">
      <c r="A480" s="4">
        <v>476</v>
      </c>
      <c r="B480" s="5" t="s">
        <v>993</v>
      </c>
      <c r="C480" s="5" t="s">
        <v>936</v>
      </c>
      <c r="D480" s="5" t="s">
        <v>936</v>
      </c>
      <c r="E480" s="5" t="s">
        <v>994</v>
      </c>
      <c r="F480" s="6" t="s">
        <v>939</v>
      </c>
      <c r="G480" s="15">
        <v>99059239.689999998</v>
      </c>
      <c r="H480" s="15">
        <v>95998382.439999983</v>
      </c>
      <c r="I480" s="23">
        <f t="shared" si="293"/>
        <v>-3.09E-2</v>
      </c>
      <c r="J480" s="22" t="s">
        <v>1547</v>
      </c>
      <c r="K480" s="30" t="str">
        <f t="shared" si="288"/>
        <v>-10%≤ X &lt; 0%C</v>
      </c>
      <c r="L480" s="24" t="e">
        <f>VLOOKUP(K480,#REF!,2,FALSE)</f>
        <v>#REF!</v>
      </c>
      <c r="M480" s="24" t="e">
        <f>VLOOKUP(K480,#REF!,3,FALSE)</f>
        <v>#REF!</v>
      </c>
      <c r="N480" s="34" t="e">
        <f t="shared" si="286"/>
        <v>#REF!</v>
      </c>
      <c r="O480" s="35" t="e">
        <f t="shared" si="287"/>
        <v>#REF!</v>
      </c>
      <c r="P480" s="57">
        <f>IFERROR(VLOOKUP(B480,#REF!,2,FALSE),0)</f>
        <v>0</v>
      </c>
      <c r="Q480" s="58">
        <f>IFERROR(VLOOKUP(B480,#REF!,2,FALSE),0)</f>
        <v>0</v>
      </c>
      <c r="R480" s="54">
        <f t="shared" si="289"/>
        <v>0</v>
      </c>
      <c r="S480" s="67" t="e">
        <f t="shared" si="294"/>
        <v>#REF!</v>
      </c>
      <c r="T480" s="65" t="e">
        <f t="shared" si="290"/>
        <v>#REF!</v>
      </c>
      <c r="U480" s="64" t="e">
        <f t="shared" si="291"/>
        <v>#REF!</v>
      </c>
      <c r="V480" s="21" t="e">
        <f>VLOOKUP(B480,Hoja1!$B$5:$H$749,21,FALSE)</f>
        <v>#REF!</v>
      </c>
      <c r="W480" s="63" t="e">
        <f t="shared" si="292"/>
        <v>#REF!</v>
      </c>
    </row>
    <row r="481" spans="1:23" x14ac:dyDescent="0.3">
      <c r="A481" s="4">
        <v>477</v>
      </c>
      <c r="B481" s="5" t="s">
        <v>995</v>
      </c>
      <c r="C481" s="5" t="s">
        <v>936</v>
      </c>
      <c r="D481" s="5" t="s">
        <v>936</v>
      </c>
      <c r="E481" s="5" t="s">
        <v>996</v>
      </c>
      <c r="F481" s="6" t="s">
        <v>939</v>
      </c>
      <c r="G481" s="15">
        <v>33954180.420000002</v>
      </c>
      <c r="H481" s="15">
        <v>22975294.619999997</v>
      </c>
      <c r="I481" s="23">
        <f t="shared" si="293"/>
        <v>-0.32329999999999998</v>
      </c>
      <c r="J481" s="22" t="s">
        <v>1544</v>
      </c>
      <c r="K481" s="30" t="str">
        <f t="shared" si="288"/>
        <v>-40%≤ X &lt; -30%C</v>
      </c>
      <c r="L481" s="24" t="e">
        <f>VLOOKUP(K481,#REF!,2,FALSE)</f>
        <v>#REF!</v>
      </c>
      <c r="M481" s="24" t="e">
        <f>VLOOKUP(K481,#REF!,3,FALSE)</f>
        <v>#REF!</v>
      </c>
      <c r="N481" s="34" t="e">
        <f t="shared" si="286"/>
        <v>#REF!</v>
      </c>
      <c r="O481" s="35" t="e">
        <f t="shared" si="287"/>
        <v>#REF!</v>
      </c>
      <c r="P481" s="57">
        <f>IFERROR(VLOOKUP(B481,#REF!,2,FALSE),0)</f>
        <v>0</v>
      </c>
      <c r="Q481" s="58">
        <f>IFERROR(VLOOKUP(B481,#REF!,2,FALSE),0)</f>
        <v>0</v>
      </c>
      <c r="R481" s="54">
        <f t="shared" si="289"/>
        <v>0</v>
      </c>
      <c r="S481" s="67" t="e">
        <f t="shared" si="294"/>
        <v>#REF!</v>
      </c>
      <c r="T481" s="65" t="e">
        <f t="shared" si="290"/>
        <v>#REF!</v>
      </c>
      <c r="U481" s="64" t="e">
        <f t="shared" si="291"/>
        <v>#REF!</v>
      </c>
      <c r="V481" s="21" t="e">
        <f>VLOOKUP(B481,Hoja1!$B$5:$H$749,21,FALSE)</f>
        <v>#REF!</v>
      </c>
      <c r="W481" s="63" t="e">
        <f t="shared" si="292"/>
        <v>#REF!</v>
      </c>
    </row>
    <row r="482" spans="1:23" x14ac:dyDescent="0.3">
      <c r="A482" s="4">
        <v>478</v>
      </c>
      <c r="B482" s="5" t="s">
        <v>997</v>
      </c>
      <c r="C482" s="5" t="s">
        <v>936</v>
      </c>
      <c r="D482" s="5" t="s">
        <v>936</v>
      </c>
      <c r="E482" s="5" t="s">
        <v>998</v>
      </c>
      <c r="F482" s="6" t="s">
        <v>939</v>
      </c>
      <c r="G482" s="15">
        <v>19448332.980000004</v>
      </c>
      <c r="H482" s="15">
        <v>15100514.359999999</v>
      </c>
      <c r="I482" s="23">
        <f t="shared" si="293"/>
        <v>-0.22359999999999999</v>
      </c>
      <c r="J482" s="22" t="s">
        <v>1545</v>
      </c>
      <c r="K482" s="30" t="str">
        <f t="shared" si="288"/>
        <v>-30%≤ X &lt; -20%C</v>
      </c>
      <c r="L482" s="24" t="e">
        <f>VLOOKUP(K482,#REF!,2,FALSE)</f>
        <v>#REF!</v>
      </c>
      <c r="M482" s="24" t="e">
        <f>VLOOKUP(K482,#REF!,3,FALSE)</f>
        <v>#REF!</v>
      </c>
      <c r="N482" s="34" t="e">
        <f t="shared" si="286"/>
        <v>#REF!</v>
      </c>
      <c r="O482" s="35" t="e">
        <f t="shared" si="287"/>
        <v>#REF!</v>
      </c>
      <c r="P482" s="57">
        <f>IFERROR(VLOOKUP(B482,#REF!,2,FALSE),0)</f>
        <v>0</v>
      </c>
      <c r="Q482" s="58">
        <f>IFERROR(VLOOKUP(B482,#REF!,2,FALSE),0)</f>
        <v>0</v>
      </c>
      <c r="R482" s="54">
        <f t="shared" si="289"/>
        <v>0</v>
      </c>
      <c r="S482" s="67" t="e">
        <f t="shared" si="294"/>
        <v>#REF!</v>
      </c>
      <c r="T482" s="65" t="e">
        <f t="shared" si="290"/>
        <v>#REF!</v>
      </c>
      <c r="U482" s="64" t="e">
        <f t="shared" si="291"/>
        <v>#REF!</v>
      </c>
      <c r="V482" s="21" t="e">
        <f>VLOOKUP(B482,Hoja1!$B$5:$H$749,21,FALSE)</f>
        <v>#REF!</v>
      </c>
      <c r="W482" s="63" t="e">
        <f t="shared" si="292"/>
        <v>#REF!</v>
      </c>
    </row>
    <row r="483" spans="1:23" x14ac:dyDescent="0.3">
      <c r="A483" s="4">
        <v>479</v>
      </c>
      <c r="B483" s="5" t="s">
        <v>999</v>
      </c>
      <c r="C483" s="5" t="s">
        <v>936</v>
      </c>
      <c r="D483" s="5" t="s">
        <v>936</v>
      </c>
      <c r="E483" s="5" t="s">
        <v>96</v>
      </c>
      <c r="F483" s="6" t="s">
        <v>939</v>
      </c>
      <c r="G483" s="15">
        <v>8863516.7799999993</v>
      </c>
      <c r="H483" s="15">
        <v>8699249.8900000006</v>
      </c>
      <c r="I483" s="23">
        <f t="shared" si="293"/>
        <v>-1.8499999999999999E-2</v>
      </c>
      <c r="J483" s="22" t="s">
        <v>1547</v>
      </c>
      <c r="K483" s="30" t="str">
        <f t="shared" si="288"/>
        <v>-10%≤ X &lt; 0%C</v>
      </c>
      <c r="L483" s="24" t="e">
        <f>VLOOKUP(K483,#REF!,2,FALSE)</f>
        <v>#REF!</v>
      </c>
      <c r="M483" s="24" t="e">
        <f>VLOOKUP(K483,#REF!,3,FALSE)</f>
        <v>#REF!</v>
      </c>
      <c r="N483" s="34" t="e">
        <f t="shared" si="286"/>
        <v>#REF!</v>
      </c>
      <c r="O483" s="35" t="e">
        <f t="shared" si="287"/>
        <v>#REF!</v>
      </c>
      <c r="P483" s="57">
        <f>IFERROR(VLOOKUP(B483,#REF!,2,FALSE),0)</f>
        <v>0</v>
      </c>
      <c r="Q483" s="58">
        <f>IFERROR(VLOOKUP(B483,#REF!,2,FALSE),0)</f>
        <v>0</v>
      </c>
      <c r="R483" s="54">
        <f t="shared" si="289"/>
        <v>0</v>
      </c>
      <c r="S483" s="67" t="e">
        <f t="shared" si="294"/>
        <v>#REF!</v>
      </c>
      <c r="T483" s="65" t="e">
        <f t="shared" si="290"/>
        <v>#REF!</v>
      </c>
      <c r="U483" s="64" t="e">
        <f t="shared" si="291"/>
        <v>#REF!</v>
      </c>
      <c r="V483" s="21" t="e">
        <f>VLOOKUP(B483,Hoja1!$B$5:$H$749,21,FALSE)</f>
        <v>#REF!</v>
      </c>
      <c r="W483" s="63" t="e">
        <f t="shared" si="292"/>
        <v>#REF!</v>
      </c>
    </row>
    <row r="484" spans="1:23" x14ac:dyDescent="0.3">
      <c r="A484" s="4">
        <v>480</v>
      </c>
      <c r="B484" s="5" t="s">
        <v>1000</v>
      </c>
      <c r="C484" s="5" t="s">
        <v>936</v>
      </c>
      <c r="D484" s="5" t="s">
        <v>936</v>
      </c>
      <c r="E484" s="5" t="s">
        <v>1001</v>
      </c>
      <c r="F484" s="6" t="s">
        <v>939</v>
      </c>
      <c r="G484" s="15">
        <v>35045084.009999998</v>
      </c>
      <c r="H484" s="15">
        <v>27687795.860000003</v>
      </c>
      <c r="I484" s="23">
        <f t="shared" si="293"/>
        <v>-0.2099</v>
      </c>
      <c r="J484" s="22" t="s">
        <v>1545</v>
      </c>
      <c r="K484" s="30" t="str">
        <f t="shared" si="288"/>
        <v>-30%≤ X &lt; -20%C</v>
      </c>
      <c r="L484" s="24" t="e">
        <f>VLOOKUP(K484,#REF!,2,FALSE)</f>
        <v>#REF!</v>
      </c>
      <c r="M484" s="24" t="e">
        <f>VLOOKUP(K484,#REF!,3,FALSE)</f>
        <v>#REF!</v>
      </c>
      <c r="N484" s="34" t="e">
        <f t="shared" si="286"/>
        <v>#REF!</v>
      </c>
      <c r="O484" s="35" t="e">
        <f t="shared" si="287"/>
        <v>#REF!</v>
      </c>
      <c r="P484" s="57">
        <f>IFERROR(VLOOKUP(B484,#REF!,2,FALSE),0)</f>
        <v>0</v>
      </c>
      <c r="Q484" s="58">
        <f>IFERROR(VLOOKUP(B484,#REF!,2,FALSE),0)</f>
        <v>0</v>
      </c>
      <c r="R484" s="54">
        <f t="shared" si="289"/>
        <v>0</v>
      </c>
      <c r="S484" s="67" t="e">
        <f t="shared" si="294"/>
        <v>#REF!</v>
      </c>
      <c r="T484" s="65" t="e">
        <f t="shared" si="290"/>
        <v>#REF!</v>
      </c>
      <c r="U484" s="64" t="e">
        <f t="shared" si="291"/>
        <v>#REF!</v>
      </c>
      <c r="V484" s="21" t="e">
        <f>VLOOKUP(B484,Hoja1!$B$5:$H$749,21,FALSE)</f>
        <v>#REF!</v>
      </c>
      <c r="W484" s="63" t="e">
        <f t="shared" si="292"/>
        <v>#REF!</v>
      </c>
    </row>
    <row r="485" spans="1:23" x14ac:dyDescent="0.3">
      <c r="A485" s="4">
        <v>481</v>
      </c>
      <c r="B485" s="5" t="s">
        <v>1002</v>
      </c>
      <c r="C485" s="5" t="s">
        <v>936</v>
      </c>
      <c r="D485" s="5" t="s">
        <v>936</v>
      </c>
      <c r="E485" s="5" t="s">
        <v>381</v>
      </c>
      <c r="F485" s="6" t="s">
        <v>939</v>
      </c>
      <c r="G485" s="15">
        <v>22217851.93</v>
      </c>
      <c r="H485" s="15">
        <v>21069905.170000002</v>
      </c>
      <c r="I485" s="23">
        <f t="shared" si="293"/>
        <v>-5.1700000000000003E-2</v>
      </c>
      <c r="J485" s="22" t="s">
        <v>1547</v>
      </c>
      <c r="K485" s="30" t="str">
        <f t="shared" si="288"/>
        <v>-10%≤ X &lt; 0%C</v>
      </c>
      <c r="L485" s="24" t="e">
        <f>VLOOKUP(K485,#REF!,2,FALSE)</f>
        <v>#REF!</v>
      </c>
      <c r="M485" s="24" t="e">
        <f>VLOOKUP(K485,#REF!,3,FALSE)</f>
        <v>#REF!</v>
      </c>
      <c r="N485" s="34" t="e">
        <f t="shared" si="286"/>
        <v>#REF!</v>
      </c>
      <c r="O485" s="35" t="e">
        <f t="shared" si="287"/>
        <v>#REF!</v>
      </c>
      <c r="P485" s="57">
        <f>IFERROR(VLOOKUP(B485,#REF!,2,FALSE),0)</f>
        <v>0</v>
      </c>
      <c r="Q485" s="58">
        <f>IFERROR(VLOOKUP(B485,#REF!,2,FALSE),0)</f>
        <v>0</v>
      </c>
      <c r="R485" s="54">
        <f t="shared" si="289"/>
        <v>0</v>
      </c>
      <c r="S485" s="67" t="e">
        <f t="shared" si="294"/>
        <v>#REF!</v>
      </c>
      <c r="T485" s="65" t="e">
        <f t="shared" si="290"/>
        <v>#REF!</v>
      </c>
      <c r="U485" s="64" t="e">
        <f t="shared" si="291"/>
        <v>#REF!</v>
      </c>
      <c r="V485" s="21" t="e">
        <f>VLOOKUP(B485,Hoja1!$B$5:$H$749,21,FALSE)</f>
        <v>#REF!</v>
      </c>
      <c r="W485" s="63" t="e">
        <f t="shared" si="292"/>
        <v>#REF!</v>
      </c>
    </row>
    <row r="486" spans="1:23" x14ac:dyDescent="0.3">
      <c r="A486" s="4">
        <v>482</v>
      </c>
      <c r="B486" s="5" t="s">
        <v>1003</v>
      </c>
      <c r="C486" s="5" t="s">
        <v>936</v>
      </c>
      <c r="D486" s="5" t="s">
        <v>936</v>
      </c>
      <c r="E486" s="5" t="s">
        <v>1004</v>
      </c>
      <c r="F486" s="6" t="s">
        <v>939</v>
      </c>
      <c r="G486" s="15">
        <v>19157906.369999997</v>
      </c>
      <c r="H486" s="15">
        <v>15869518.560000001</v>
      </c>
      <c r="I486" s="23">
        <f t="shared" si="293"/>
        <v>-0.1716</v>
      </c>
      <c r="J486" s="22" t="s">
        <v>1546</v>
      </c>
      <c r="K486" s="30" t="str">
        <f t="shared" si="288"/>
        <v>-20%≤ X &lt; -10%C</v>
      </c>
      <c r="L486" s="24" t="e">
        <f>VLOOKUP(K486,#REF!,2,FALSE)</f>
        <v>#REF!</v>
      </c>
      <c r="M486" s="24" t="e">
        <f>VLOOKUP(K486,#REF!,3,FALSE)</f>
        <v>#REF!</v>
      </c>
      <c r="N486" s="34" t="e">
        <f t="shared" si="286"/>
        <v>#REF!</v>
      </c>
      <c r="O486" s="35" t="e">
        <f t="shared" si="287"/>
        <v>#REF!</v>
      </c>
      <c r="P486" s="57">
        <f>IFERROR(VLOOKUP(B486,#REF!,2,FALSE),0)</f>
        <v>0</v>
      </c>
      <c r="Q486" s="58">
        <f>IFERROR(VLOOKUP(B486,#REF!,2,FALSE),0)</f>
        <v>0</v>
      </c>
      <c r="R486" s="54">
        <f t="shared" si="289"/>
        <v>0</v>
      </c>
      <c r="S486" s="67" t="e">
        <f t="shared" si="294"/>
        <v>#REF!</v>
      </c>
      <c r="T486" s="65" t="e">
        <f t="shared" si="290"/>
        <v>#REF!</v>
      </c>
      <c r="U486" s="64" t="e">
        <f t="shared" si="291"/>
        <v>#REF!</v>
      </c>
      <c r="V486" s="21" t="e">
        <f>VLOOKUP(B486,Hoja1!$B$5:$H$749,21,FALSE)</f>
        <v>#REF!</v>
      </c>
      <c r="W486" s="63" t="e">
        <f t="shared" si="292"/>
        <v>#REF!</v>
      </c>
    </row>
    <row r="487" spans="1:23" x14ac:dyDescent="0.3">
      <c r="A487" s="4">
        <v>483</v>
      </c>
      <c r="B487" s="5" t="s">
        <v>1005</v>
      </c>
      <c r="C487" s="5" t="s">
        <v>936</v>
      </c>
      <c r="D487" s="5" t="s">
        <v>936</v>
      </c>
      <c r="E487" s="5" t="s">
        <v>1006</v>
      </c>
      <c r="F487" s="6" t="s">
        <v>939</v>
      </c>
      <c r="G487" s="15">
        <v>1712860.71</v>
      </c>
      <c r="H487" s="15">
        <v>1981365.79</v>
      </c>
      <c r="I487" s="23">
        <f t="shared" si="293"/>
        <v>0.15679999999999999</v>
      </c>
      <c r="J487" s="22" t="s">
        <v>1549</v>
      </c>
      <c r="K487" s="30" t="str">
        <f t="shared" si="288"/>
        <v>10%≤ X &lt; 20%C</v>
      </c>
      <c r="L487" s="24" t="e">
        <f>VLOOKUP(K487,#REF!,2,FALSE)</f>
        <v>#REF!</v>
      </c>
      <c r="M487" s="24" t="e">
        <f>VLOOKUP(K487,#REF!,3,FALSE)</f>
        <v>#REF!</v>
      </c>
      <c r="N487" s="34" t="e">
        <f t="shared" si="286"/>
        <v>#REF!</v>
      </c>
      <c r="O487" s="35" t="e">
        <f t="shared" si="287"/>
        <v>#REF!</v>
      </c>
      <c r="P487" s="57">
        <f>IFERROR(VLOOKUP(B487,#REF!,2,FALSE),0)</f>
        <v>0</v>
      </c>
      <c r="Q487" s="58">
        <f>IFERROR(VLOOKUP(B487,#REF!,2,FALSE),0)</f>
        <v>0</v>
      </c>
      <c r="R487" s="54">
        <f t="shared" si="289"/>
        <v>0</v>
      </c>
      <c r="S487" s="67" t="e">
        <f t="shared" si="294"/>
        <v>#REF!</v>
      </c>
      <c r="T487" s="65" t="e">
        <f t="shared" si="290"/>
        <v>#REF!</v>
      </c>
      <c r="U487" s="64" t="e">
        <f t="shared" si="291"/>
        <v>#REF!</v>
      </c>
      <c r="V487" s="21" t="e">
        <f>VLOOKUP(B487,Hoja1!$B$5:$H$749,21,FALSE)</f>
        <v>#REF!</v>
      </c>
      <c r="W487" s="63" t="e">
        <f t="shared" si="292"/>
        <v>#REF!</v>
      </c>
    </row>
    <row r="488" spans="1:23" x14ac:dyDescent="0.3">
      <c r="A488" s="4">
        <v>484</v>
      </c>
      <c r="B488" s="5" t="s">
        <v>1007</v>
      </c>
      <c r="C488" s="5" t="s">
        <v>936</v>
      </c>
      <c r="D488" s="5" t="s">
        <v>936</v>
      </c>
      <c r="E488" s="5" t="s">
        <v>385</v>
      </c>
      <c r="F488" s="6" t="s">
        <v>939</v>
      </c>
      <c r="G488" s="15">
        <v>1694103.42</v>
      </c>
      <c r="H488" s="15">
        <v>1479357.7600000002</v>
      </c>
      <c r="I488" s="23">
        <f t="shared" si="293"/>
        <v>-0.1268</v>
      </c>
      <c r="J488" s="22" t="s">
        <v>1546</v>
      </c>
      <c r="K488" s="30" t="str">
        <f t="shared" si="288"/>
        <v>-20%≤ X &lt; -10%C</v>
      </c>
      <c r="L488" s="24" t="e">
        <f>VLOOKUP(K488,#REF!,2,FALSE)</f>
        <v>#REF!</v>
      </c>
      <c r="M488" s="24" t="e">
        <f>VLOOKUP(K488,#REF!,3,FALSE)</f>
        <v>#REF!</v>
      </c>
      <c r="N488" s="34" t="e">
        <f t="shared" si="286"/>
        <v>#REF!</v>
      </c>
      <c r="O488" s="35" t="e">
        <f t="shared" si="287"/>
        <v>#REF!</v>
      </c>
      <c r="P488" s="57">
        <f>IFERROR(VLOOKUP(B488,#REF!,2,FALSE),0)</f>
        <v>0</v>
      </c>
      <c r="Q488" s="58">
        <f>IFERROR(VLOOKUP(B488,#REF!,2,FALSE),0)</f>
        <v>0</v>
      </c>
      <c r="R488" s="54">
        <f t="shared" si="289"/>
        <v>0</v>
      </c>
      <c r="S488" s="67" t="e">
        <f t="shared" si="294"/>
        <v>#REF!</v>
      </c>
      <c r="T488" s="65" t="e">
        <f t="shared" si="290"/>
        <v>#REF!</v>
      </c>
      <c r="U488" s="64" t="e">
        <f t="shared" si="291"/>
        <v>#REF!</v>
      </c>
      <c r="V488" s="21" t="e">
        <f>VLOOKUP(B488,Hoja1!$B$5:$H$749,21,FALSE)</f>
        <v>#REF!</v>
      </c>
      <c r="W488" s="63" t="e">
        <f t="shared" si="292"/>
        <v>#REF!</v>
      </c>
    </row>
    <row r="489" spans="1:23" x14ac:dyDescent="0.3">
      <c r="A489" s="4">
        <v>485</v>
      </c>
      <c r="B489" s="5" t="s">
        <v>1008</v>
      </c>
      <c r="C489" s="5" t="s">
        <v>936</v>
      </c>
      <c r="D489" s="5" t="s">
        <v>936</v>
      </c>
      <c r="E489" s="5" t="s">
        <v>1009</v>
      </c>
      <c r="F489" s="6" t="s">
        <v>939</v>
      </c>
      <c r="G489" s="15">
        <v>110810161.7</v>
      </c>
      <c r="H489" s="15">
        <v>96233742.170000002</v>
      </c>
      <c r="I489" s="23">
        <f t="shared" si="293"/>
        <v>-0.13150000000000001</v>
      </c>
      <c r="J489" s="22" t="s">
        <v>1546</v>
      </c>
      <c r="K489" s="30" t="str">
        <f t="shared" si="288"/>
        <v>-20%≤ X &lt; -10%C</v>
      </c>
      <c r="L489" s="24" t="e">
        <f>VLOOKUP(K489,#REF!,2,FALSE)</f>
        <v>#REF!</v>
      </c>
      <c r="M489" s="24" t="e">
        <f>VLOOKUP(K489,#REF!,3,FALSE)</f>
        <v>#REF!</v>
      </c>
      <c r="N489" s="34" t="e">
        <f t="shared" si="286"/>
        <v>#REF!</v>
      </c>
      <c r="O489" s="35" t="e">
        <f t="shared" si="287"/>
        <v>#REF!</v>
      </c>
      <c r="P489" s="57">
        <f>IFERROR(VLOOKUP(B489,#REF!,2,FALSE),0)</f>
        <v>0</v>
      </c>
      <c r="Q489" s="58">
        <f>IFERROR(VLOOKUP(B489,#REF!,2,FALSE),0)</f>
        <v>0</v>
      </c>
      <c r="R489" s="54">
        <f t="shared" si="289"/>
        <v>0</v>
      </c>
      <c r="S489" s="67" t="e">
        <f t="shared" si="294"/>
        <v>#REF!</v>
      </c>
      <c r="T489" s="65" t="e">
        <f t="shared" si="290"/>
        <v>#REF!</v>
      </c>
      <c r="U489" s="64" t="e">
        <f t="shared" si="291"/>
        <v>#REF!</v>
      </c>
      <c r="V489" s="21" t="e">
        <f>VLOOKUP(B489,Hoja1!$B$5:$H$749,21,FALSE)</f>
        <v>#REF!</v>
      </c>
      <c r="W489" s="63" t="e">
        <f t="shared" si="292"/>
        <v>#REF!</v>
      </c>
    </row>
    <row r="490" spans="1:23" x14ac:dyDescent="0.3">
      <c r="A490" s="4">
        <v>486</v>
      </c>
      <c r="B490" s="5" t="s">
        <v>1010</v>
      </c>
      <c r="C490" s="5" t="s">
        <v>936</v>
      </c>
      <c r="D490" s="5" t="s">
        <v>936</v>
      </c>
      <c r="E490" s="5" t="s">
        <v>1011</v>
      </c>
      <c r="F490" s="6" t="s">
        <v>939</v>
      </c>
      <c r="G490" s="15">
        <v>18494975.849999998</v>
      </c>
      <c r="H490" s="15">
        <v>18189290.080000002</v>
      </c>
      <c r="I490" s="23">
        <f t="shared" si="293"/>
        <v>-1.6500000000000001E-2</v>
      </c>
      <c r="J490" s="22" t="s">
        <v>1547</v>
      </c>
      <c r="K490" s="30" t="str">
        <f t="shared" si="288"/>
        <v>-10%≤ X &lt; 0%C</v>
      </c>
      <c r="L490" s="24" t="e">
        <f>VLOOKUP(K490,#REF!,2,FALSE)</f>
        <v>#REF!</v>
      </c>
      <c r="M490" s="24" t="e">
        <f>VLOOKUP(K490,#REF!,3,FALSE)</f>
        <v>#REF!</v>
      </c>
      <c r="N490" s="34" t="e">
        <f t="shared" si="286"/>
        <v>#REF!</v>
      </c>
      <c r="O490" s="35" t="e">
        <f t="shared" si="287"/>
        <v>#REF!</v>
      </c>
      <c r="P490" s="57">
        <f>IFERROR(VLOOKUP(B490,#REF!,2,FALSE),0)</f>
        <v>0</v>
      </c>
      <c r="Q490" s="58">
        <f>IFERROR(VLOOKUP(B490,#REF!,2,FALSE),0)</f>
        <v>0</v>
      </c>
      <c r="R490" s="54">
        <f t="shared" si="289"/>
        <v>0</v>
      </c>
      <c r="S490" s="67" t="e">
        <f t="shared" si="294"/>
        <v>#REF!</v>
      </c>
      <c r="T490" s="65" t="e">
        <f t="shared" si="290"/>
        <v>#REF!</v>
      </c>
      <c r="U490" s="64" t="e">
        <f t="shared" si="291"/>
        <v>#REF!</v>
      </c>
      <c r="V490" s="21" t="e">
        <f>VLOOKUP(B490,Hoja1!$B$5:$H$749,21,FALSE)</f>
        <v>#REF!</v>
      </c>
      <c r="W490" s="63" t="e">
        <f t="shared" si="292"/>
        <v>#REF!</v>
      </c>
    </row>
    <row r="491" spans="1:23" x14ac:dyDescent="0.3">
      <c r="A491" s="4">
        <v>487</v>
      </c>
      <c r="B491" s="5" t="s">
        <v>1012</v>
      </c>
      <c r="C491" s="5" t="s">
        <v>936</v>
      </c>
      <c r="D491" s="5" t="s">
        <v>936</v>
      </c>
      <c r="E491" s="5" t="s">
        <v>1013</v>
      </c>
      <c r="F491" s="6" t="s">
        <v>939</v>
      </c>
      <c r="G491" s="15">
        <v>20117812.23</v>
      </c>
      <c r="H491" s="15">
        <v>17167426.940000001</v>
      </c>
      <c r="I491" s="23">
        <f t="shared" si="293"/>
        <v>-0.1467</v>
      </c>
      <c r="J491" s="22" t="s">
        <v>1546</v>
      </c>
      <c r="K491" s="30" t="str">
        <f t="shared" si="288"/>
        <v>-20%≤ X &lt; -10%C</v>
      </c>
      <c r="L491" s="24" t="e">
        <f>VLOOKUP(K491,#REF!,2,FALSE)</f>
        <v>#REF!</v>
      </c>
      <c r="M491" s="24" t="e">
        <f>VLOOKUP(K491,#REF!,3,FALSE)</f>
        <v>#REF!</v>
      </c>
      <c r="N491" s="34" t="e">
        <f t="shared" si="286"/>
        <v>#REF!</v>
      </c>
      <c r="O491" s="35" t="e">
        <f t="shared" si="287"/>
        <v>#REF!</v>
      </c>
      <c r="P491" s="57">
        <f>IFERROR(VLOOKUP(B491,#REF!,2,FALSE),0)</f>
        <v>0</v>
      </c>
      <c r="Q491" s="58">
        <f>IFERROR(VLOOKUP(B491,#REF!,2,FALSE),0)</f>
        <v>0</v>
      </c>
      <c r="R491" s="54">
        <f t="shared" si="289"/>
        <v>0</v>
      </c>
      <c r="S491" s="67" t="e">
        <f t="shared" si="294"/>
        <v>#REF!</v>
      </c>
      <c r="T491" s="65" t="e">
        <f t="shared" si="290"/>
        <v>#REF!</v>
      </c>
      <c r="U491" s="64" t="e">
        <f t="shared" si="291"/>
        <v>#REF!</v>
      </c>
      <c r="V491" s="21" t="e">
        <f>VLOOKUP(B491,Hoja1!$B$5:$H$749,21,FALSE)</f>
        <v>#REF!</v>
      </c>
      <c r="W491" s="63" t="e">
        <f t="shared" si="292"/>
        <v>#REF!</v>
      </c>
    </row>
    <row r="492" spans="1:23" x14ac:dyDescent="0.3">
      <c r="A492" s="4">
        <v>488</v>
      </c>
      <c r="B492" s="5" t="s">
        <v>1014</v>
      </c>
      <c r="C492" s="5" t="s">
        <v>936</v>
      </c>
      <c r="D492" s="5" t="s">
        <v>936</v>
      </c>
      <c r="E492" s="5" t="s">
        <v>1015</v>
      </c>
      <c r="F492" s="6" t="s">
        <v>939</v>
      </c>
      <c r="G492" s="15">
        <v>12050982.050000001</v>
      </c>
      <c r="H492" s="15">
        <v>8499033.2400000021</v>
      </c>
      <c r="I492" s="23">
        <f t="shared" si="293"/>
        <v>-0.29470000000000002</v>
      </c>
      <c r="J492" s="22" t="s">
        <v>1545</v>
      </c>
      <c r="K492" s="30" t="str">
        <f t="shared" si="288"/>
        <v>-30%≤ X &lt; -20%C</v>
      </c>
      <c r="L492" s="24" t="e">
        <f>VLOOKUP(K492,#REF!,2,FALSE)</f>
        <v>#REF!</v>
      </c>
      <c r="M492" s="24" t="e">
        <f>VLOOKUP(K492,#REF!,3,FALSE)</f>
        <v>#REF!</v>
      </c>
      <c r="N492" s="34" t="e">
        <f t="shared" si="286"/>
        <v>#REF!</v>
      </c>
      <c r="O492" s="35" t="e">
        <f t="shared" si="287"/>
        <v>#REF!</v>
      </c>
      <c r="P492" s="57">
        <f>IFERROR(VLOOKUP(B492,#REF!,2,FALSE),0)</f>
        <v>0</v>
      </c>
      <c r="Q492" s="58">
        <f>IFERROR(VLOOKUP(B492,#REF!,2,FALSE),0)</f>
        <v>0</v>
      </c>
      <c r="R492" s="54">
        <f t="shared" si="289"/>
        <v>0</v>
      </c>
      <c r="S492" s="67" t="e">
        <f t="shared" si="294"/>
        <v>#REF!</v>
      </c>
      <c r="T492" s="65" t="e">
        <f t="shared" si="290"/>
        <v>#REF!</v>
      </c>
      <c r="U492" s="64" t="e">
        <f t="shared" si="291"/>
        <v>#REF!</v>
      </c>
      <c r="V492" s="21" t="e">
        <f>VLOOKUP(B492,Hoja1!$B$5:$H$749,21,FALSE)</f>
        <v>#REF!</v>
      </c>
      <c r="W492" s="63" t="e">
        <f t="shared" si="292"/>
        <v>#REF!</v>
      </c>
    </row>
    <row r="493" spans="1:23" x14ac:dyDescent="0.3">
      <c r="A493" s="4">
        <v>489</v>
      </c>
      <c r="B493" s="5" t="s">
        <v>1016</v>
      </c>
      <c r="C493" s="5" t="s">
        <v>936</v>
      </c>
      <c r="D493" s="5" t="s">
        <v>1017</v>
      </c>
      <c r="E493" s="5" t="s">
        <v>1017</v>
      </c>
      <c r="F493" s="6" t="s">
        <v>9</v>
      </c>
      <c r="G493" s="15">
        <v>6643026.2400000002</v>
      </c>
      <c r="H493" s="15">
        <v>4825442.17</v>
      </c>
      <c r="I493" s="23">
        <f t="shared" si="293"/>
        <v>-0.27360000000000001</v>
      </c>
      <c r="J493" s="22" t="s">
        <v>1545</v>
      </c>
      <c r="K493" s="30" t="str">
        <f t="shared" si="288"/>
        <v>-30%≤ X &lt; -20%A</v>
      </c>
      <c r="L493" s="24" t="e">
        <f>VLOOKUP(K493,#REF!,2,FALSE)</f>
        <v>#REF!</v>
      </c>
      <c r="M493" s="24" t="e">
        <f>VLOOKUP(K493,#REF!,3,FALSE)</f>
        <v>#REF!</v>
      </c>
      <c r="N493" s="34" t="e">
        <f t="shared" si="286"/>
        <v>#REF!</v>
      </c>
      <c r="O493" s="35" t="e">
        <f t="shared" si="287"/>
        <v>#REF!</v>
      </c>
      <c r="P493" s="57">
        <f>IFERROR(VLOOKUP(B493,#REF!,2,FALSE),0)</f>
        <v>0</v>
      </c>
      <c r="Q493" s="58">
        <f>IFERROR(VLOOKUP(B493,#REF!,2,FALSE),0)</f>
        <v>0</v>
      </c>
      <c r="R493" s="54">
        <f t="shared" si="289"/>
        <v>0</v>
      </c>
      <c r="S493" s="67" t="e">
        <f t="shared" si="294"/>
        <v>#REF!</v>
      </c>
      <c r="T493" s="65" t="e">
        <f t="shared" si="290"/>
        <v>#REF!</v>
      </c>
      <c r="U493" s="64" t="e">
        <f t="shared" si="291"/>
        <v>#REF!</v>
      </c>
      <c r="V493" s="21" t="e">
        <f>VLOOKUP(B493,Hoja1!$B$5:$H$749,21,FALSE)</f>
        <v>#REF!</v>
      </c>
      <c r="W493" s="63" t="e">
        <f t="shared" si="292"/>
        <v>#REF!</v>
      </c>
    </row>
    <row r="494" spans="1:23" x14ac:dyDescent="0.3">
      <c r="A494" s="4">
        <v>490</v>
      </c>
      <c r="B494" s="5" t="s">
        <v>1018</v>
      </c>
      <c r="C494" s="5" t="s">
        <v>936</v>
      </c>
      <c r="D494" s="5" t="s">
        <v>1017</v>
      </c>
      <c r="E494" s="5" t="s">
        <v>1019</v>
      </c>
      <c r="F494" s="6" t="s">
        <v>60</v>
      </c>
      <c r="G494" s="15">
        <v>2444561.37</v>
      </c>
      <c r="H494" s="15">
        <v>2608176.54</v>
      </c>
      <c r="I494" s="23">
        <f t="shared" si="293"/>
        <v>6.6900000000000001E-2</v>
      </c>
      <c r="J494" s="22" t="s">
        <v>1548</v>
      </c>
      <c r="K494" s="30" t="str">
        <f t="shared" si="288"/>
        <v>0%≤ X &lt; 10%D</v>
      </c>
      <c r="L494" s="24" t="e">
        <f>VLOOKUP(K494,#REF!,2,FALSE)</f>
        <v>#REF!</v>
      </c>
      <c r="M494" s="24" t="e">
        <f>VLOOKUP(K494,#REF!,3,FALSE)</f>
        <v>#REF!</v>
      </c>
      <c r="N494" s="34" t="e">
        <f t="shared" si="286"/>
        <v>#REF!</v>
      </c>
      <c r="O494" s="35" t="e">
        <f t="shared" si="287"/>
        <v>#REF!</v>
      </c>
      <c r="P494" s="57">
        <f>IFERROR(VLOOKUP(B494,#REF!,2,FALSE),0)</f>
        <v>0</v>
      </c>
      <c r="Q494" s="58">
        <f>IFERROR(VLOOKUP(B494,#REF!,2,FALSE),0)</f>
        <v>0</v>
      </c>
      <c r="R494" s="54">
        <f t="shared" si="289"/>
        <v>0</v>
      </c>
      <c r="S494" s="67" t="e">
        <f t="shared" si="294"/>
        <v>#REF!</v>
      </c>
      <c r="T494" s="65" t="e">
        <f t="shared" si="290"/>
        <v>#REF!</v>
      </c>
      <c r="U494" s="64" t="e">
        <f t="shared" si="291"/>
        <v>#REF!</v>
      </c>
      <c r="V494" s="21" t="e">
        <f>VLOOKUP(B494,Hoja1!$B$5:$H$749,21,FALSE)</f>
        <v>#REF!</v>
      </c>
      <c r="W494" s="63" t="e">
        <f t="shared" si="292"/>
        <v>#REF!</v>
      </c>
    </row>
    <row r="495" spans="1:23" x14ac:dyDescent="0.3">
      <c r="A495" s="4">
        <v>491</v>
      </c>
      <c r="B495" s="5" t="s">
        <v>1020</v>
      </c>
      <c r="C495" s="5" t="s">
        <v>936</v>
      </c>
      <c r="D495" s="5" t="s">
        <v>1017</v>
      </c>
      <c r="E495" s="5" t="s">
        <v>1021</v>
      </c>
      <c r="F495" s="6" t="s">
        <v>12</v>
      </c>
      <c r="G495" s="15">
        <v>700275.45</v>
      </c>
      <c r="H495" s="15">
        <v>749100.33</v>
      </c>
      <c r="I495" s="23">
        <f t="shared" si="293"/>
        <v>6.9699999999999998E-2</v>
      </c>
      <c r="J495" s="22" t="s">
        <v>1548</v>
      </c>
      <c r="K495" s="31" t="str">
        <f>IF(AND(H495&gt;0,(0.5*G495)&gt;H495),"Subgrupo 1.1",IF(AND((0.5*G495)&lt;H495,G495&gt;H495),"Subgrupo 1.2","Grupo 2 "))</f>
        <v xml:space="preserve">Grupo 2 </v>
      </c>
      <c r="L495" s="24">
        <f>IF(H495&gt;=G495,10.8%," ")</f>
        <v>0.10800000000000001</v>
      </c>
      <c r="M495" s="24">
        <f>IF(H495&gt;=G495,16%," ")</f>
        <v>0.16</v>
      </c>
      <c r="N495" s="34">
        <f>ROUND(H495*(1+L495),2)</f>
        <v>830003.17</v>
      </c>
      <c r="O495" s="35">
        <f>ROUND(H495*(1+M495),2)</f>
        <v>868956.38</v>
      </c>
      <c r="P495" s="59">
        <f>IFERROR(VLOOKUP(B495,#REF!,2,FALSE),0)</f>
        <v>0</v>
      </c>
      <c r="Q495" s="60">
        <f>IFERROR(VLOOKUP(B495,#REF!,2,FALSE),0)</f>
        <v>0</v>
      </c>
      <c r="R495" s="53">
        <f t="shared" si="289"/>
        <v>0</v>
      </c>
      <c r="S495" s="67">
        <f t="shared" si="294"/>
        <v>0</v>
      </c>
      <c r="T495" s="65">
        <f t="shared" si="290"/>
        <v>0</v>
      </c>
      <c r="U495" s="64">
        <f t="shared" si="291"/>
        <v>0</v>
      </c>
      <c r="V495" s="21" t="e">
        <f>VLOOKUP(B495,Hoja1!$B$5:$H$749,21,FALSE)</f>
        <v>#REF!</v>
      </c>
      <c r="W495" s="63" t="e">
        <f t="shared" si="292"/>
        <v>#REF!</v>
      </c>
    </row>
    <row r="496" spans="1:23" x14ac:dyDescent="0.3">
      <c r="A496" s="4">
        <v>492</v>
      </c>
      <c r="B496" s="5" t="s">
        <v>1022</v>
      </c>
      <c r="C496" s="5" t="s">
        <v>936</v>
      </c>
      <c r="D496" s="5" t="s">
        <v>1017</v>
      </c>
      <c r="E496" s="5" t="s">
        <v>1023</v>
      </c>
      <c r="F496" s="6" t="s">
        <v>60</v>
      </c>
      <c r="G496" s="15">
        <v>1473167.1</v>
      </c>
      <c r="H496" s="15">
        <v>1269146.04</v>
      </c>
      <c r="I496" s="23">
        <f t="shared" si="293"/>
        <v>-0.13850000000000001</v>
      </c>
      <c r="J496" s="22" t="s">
        <v>1546</v>
      </c>
      <c r="K496" s="30" t="str">
        <f t="shared" si="288"/>
        <v>-20%≤ X &lt; -10%D</v>
      </c>
      <c r="L496" s="24" t="e">
        <f>VLOOKUP(K496,#REF!,2,FALSE)</f>
        <v>#REF!</v>
      </c>
      <c r="M496" s="24" t="e">
        <f>VLOOKUP(K496,#REF!,3,FALSE)</f>
        <v>#REF!</v>
      </c>
      <c r="N496" s="34" t="e">
        <f t="shared" ref="N496:N498" si="295">ROUND(H496*(1+L496),2)</f>
        <v>#REF!</v>
      </c>
      <c r="O496" s="35" t="e">
        <f t="shared" ref="O496:O498" si="296">ROUND(H496*(1+M496),2)</f>
        <v>#REF!</v>
      </c>
      <c r="P496" s="57">
        <f>IFERROR(VLOOKUP(B496,#REF!,2,FALSE),0)</f>
        <v>0</v>
      </c>
      <c r="Q496" s="58">
        <f>IFERROR(VLOOKUP(B496,#REF!,2,FALSE),0)</f>
        <v>0</v>
      </c>
      <c r="R496" s="54">
        <f t="shared" si="289"/>
        <v>0</v>
      </c>
      <c r="S496" s="67" t="e">
        <f t="shared" si="294"/>
        <v>#REF!</v>
      </c>
      <c r="T496" s="65" t="e">
        <f t="shared" si="290"/>
        <v>#REF!</v>
      </c>
      <c r="U496" s="64" t="e">
        <f t="shared" si="291"/>
        <v>#REF!</v>
      </c>
      <c r="V496" s="21" t="e">
        <f>VLOOKUP(B496,Hoja1!$B$5:$H$749,21,FALSE)</f>
        <v>#REF!</v>
      </c>
      <c r="W496" s="63" t="e">
        <f t="shared" si="292"/>
        <v>#REF!</v>
      </c>
    </row>
    <row r="497" spans="1:23" x14ac:dyDescent="0.3">
      <c r="A497" s="4">
        <v>493</v>
      </c>
      <c r="B497" s="5" t="s">
        <v>1024</v>
      </c>
      <c r="C497" s="5" t="s">
        <v>936</v>
      </c>
      <c r="D497" s="5" t="s">
        <v>1017</v>
      </c>
      <c r="E497" s="5" t="s">
        <v>1025</v>
      </c>
      <c r="F497" s="6" t="s">
        <v>60</v>
      </c>
      <c r="G497" s="15">
        <v>678642.99</v>
      </c>
      <c r="H497" s="15">
        <v>612796.81999999995</v>
      </c>
      <c r="I497" s="23">
        <f t="shared" si="293"/>
        <v>-9.7000000000000003E-2</v>
      </c>
      <c r="J497" s="22" t="s">
        <v>1547</v>
      </c>
      <c r="K497" s="30" t="str">
        <f t="shared" si="288"/>
        <v>-10%≤ X &lt; 0%D</v>
      </c>
      <c r="L497" s="24" t="e">
        <f>VLOOKUP(K497,#REF!,2,FALSE)</f>
        <v>#REF!</v>
      </c>
      <c r="M497" s="24" t="e">
        <f>VLOOKUP(K497,#REF!,3,FALSE)</f>
        <v>#REF!</v>
      </c>
      <c r="N497" s="34" t="e">
        <f t="shared" si="295"/>
        <v>#REF!</v>
      </c>
      <c r="O497" s="35" t="e">
        <f t="shared" si="296"/>
        <v>#REF!</v>
      </c>
      <c r="P497" s="57">
        <f>IFERROR(VLOOKUP(B497,#REF!,2,FALSE),0)</f>
        <v>0</v>
      </c>
      <c r="Q497" s="58">
        <f>IFERROR(VLOOKUP(B497,#REF!,2,FALSE),0)</f>
        <v>0</v>
      </c>
      <c r="R497" s="54">
        <f t="shared" si="289"/>
        <v>0</v>
      </c>
      <c r="S497" s="67" t="e">
        <f t="shared" si="294"/>
        <v>#REF!</v>
      </c>
      <c r="T497" s="65" t="e">
        <f t="shared" si="290"/>
        <v>#REF!</v>
      </c>
      <c r="U497" s="64" t="e">
        <f t="shared" si="291"/>
        <v>#REF!</v>
      </c>
      <c r="V497" s="21" t="e">
        <f>VLOOKUP(B497,Hoja1!$B$5:$H$749,21,FALSE)</f>
        <v>#REF!</v>
      </c>
      <c r="W497" s="63" t="e">
        <f t="shared" si="292"/>
        <v>#REF!</v>
      </c>
    </row>
    <row r="498" spans="1:23" x14ac:dyDescent="0.3">
      <c r="A498" s="4">
        <v>494</v>
      </c>
      <c r="B498" s="5" t="s">
        <v>1026</v>
      </c>
      <c r="C498" s="5" t="s">
        <v>936</v>
      </c>
      <c r="D498" s="5" t="s">
        <v>1027</v>
      </c>
      <c r="E498" s="5" t="s">
        <v>1027</v>
      </c>
      <c r="F498" s="6" t="s">
        <v>30</v>
      </c>
      <c r="G498" s="15">
        <v>81791.039999999994</v>
      </c>
      <c r="H498" s="15">
        <v>37187.589999999997</v>
      </c>
      <c r="I498" s="23">
        <f t="shared" si="293"/>
        <v>-0.54530000000000001</v>
      </c>
      <c r="J498" s="22" t="s">
        <v>1543</v>
      </c>
      <c r="K498" s="30" t="str">
        <f t="shared" si="288"/>
        <v>X &lt; -40%B</v>
      </c>
      <c r="L498" s="24" t="e">
        <f>VLOOKUP(K498,#REF!,2,FALSE)</f>
        <v>#REF!</v>
      </c>
      <c r="M498" s="24" t="e">
        <f>VLOOKUP(K498,#REF!,3,FALSE)</f>
        <v>#REF!</v>
      </c>
      <c r="N498" s="34" t="e">
        <f t="shared" si="295"/>
        <v>#REF!</v>
      </c>
      <c r="O498" s="35" t="e">
        <f t="shared" si="296"/>
        <v>#REF!</v>
      </c>
      <c r="P498" s="57">
        <f>IFERROR(VLOOKUP(B498,#REF!,2,FALSE),0)</f>
        <v>0</v>
      </c>
      <c r="Q498" s="58">
        <f>IFERROR(VLOOKUP(B498,#REF!,2,FALSE),0)</f>
        <v>0</v>
      </c>
      <c r="R498" s="54">
        <f t="shared" si="289"/>
        <v>0</v>
      </c>
      <c r="S498" s="67" t="e">
        <f t="shared" si="294"/>
        <v>#REF!</v>
      </c>
      <c r="T498" s="65" t="e">
        <f t="shared" si="290"/>
        <v>#REF!</v>
      </c>
      <c r="U498" s="64" t="e">
        <f t="shared" si="291"/>
        <v>#REF!</v>
      </c>
      <c r="V498" s="21" t="e">
        <f>VLOOKUP(B498,Hoja1!$B$5:$H$749,21,FALSE)</f>
        <v>#REF!</v>
      </c>
      <c r="W498" s="63" t="e">
        <f t="shared" si="292"/>
        <v>#REF!</v>
      </c>
    </row>
    <row r="499" spans="1:23" x14ac:dyDescent="0.3">
      <c r="A499" s="4">
        <v>495</v>
      </c>
      <c r="B499" s="5" t="s">
        <v>1028</v>
      </c>
      <c r="C499" s="5" t="s">
        <v>936</v>
      </c>
      <c r="D499" s="5" t="s">
        <v>1027</v>
      </c>
      <c r="E499" s="5" t="s">
        <v>1029</v>
      </c>
      <c r="F499" s="6" t="s">
        <v>12</v>
      </c>
      <c r="G499" s="15">
        <v>763.4</v>
      </c>
      <c r="H499" s="15">
        <v>0</v>
      </c>
      <c r="I499" s="23">
        <f t="shared" si="293"/>
        <v>-1</v>
      </c>
      <c r="J499" s="22" t="s">
        <v>1543</v>
      </c>
      <c r="K499" s="31" t="s">
        <v>1559</v>
      </c>
      <c r="L499" s="22" t="str">
        <f>IFERROR(VLOOKUP(B499,#REF!,5,FALSE)," ")</f>
        <v xml:space="preserve"> </v>
      </c>
      <c r="M499" s="22" t="str">
        <f>IFERROR(VLOOKUP(B499,#REF!,6,FALSE)," ")</f>
        <v xml:space="preserve"> </v>
      </c>
      <c r="N499" s="34" t="str">
        <f>+L499</f>
        <v xml:space="preserve"> </v>
      </c>
      <c r="O499" s="35" t="str">
        <f>+M499</f>
        <v xml:space="preserve"> </v>
      </c>
      <c r="P499" s="59">
        <f>IFERROR(VLOOKUP(B499,#REF!,2,FALSE),0)</f>
        <v>0</v>
      </c>
      <c r="Q499" s="60">
        <f>IFERROR(VLOOKUP(B499,#REF!,2,FALSE),0)</f>
        <v>0</v>
      </c>
      <c r="R499" s="53">
        <f t="shared" si="289"/>
        <v>0</v>
      </c>
      <c r="S499" s="67">
        <f t="shared" si="294"/>
        <v>0</v>
      </c>
      <c r="T499" s="65">
        <f t="shared" si="290"/>
        <v>0</v>
      </c>
      <c r="U499" s="64">
        <f t="shared" si="291"/>
        <v>0</v>
      </c>
      <c r="V499" s="21" t="e">
        <f>VLOOKUP(B499,Hoja1!$B$5:$H$749,21,FALSE)</f>
        <v>#REF!</v>
      </c>
      <c r="W499" s="63" t="e">
        <f t="shared" si="292"/>
        <v>#REF!</v>
      </c>
    </row>
    <row r="500" spans="1:23" x14ac:dyDescent="0.3">
      <c r="A500" s="4">
        <v>496</v>
      </c>
      <c r="B500" s="5" t="s">
        <v>1030</v>
      </c>
      <c r="C500" s="5" t="s">
        <v>936</v>
      </c>
      <c r="D500" s="5" t="s">
        <v>1031</v>
      </c>
      <c r="E500" s="5" t="s">
        <v>1031</v>
      </c>
      <c r="F500" s="6" t="s">
        <v>30</v>
      </c>
      <c r="G500" s="15">
        <v>92245.17</v>
      </c>
      <c r="H500" s="15">
        <v>15533.279999999999</v>
      </c>
      <c r="I500" s="23">
        <f t="shared" si="293"/>
        <v>-0.83160000000000001</v>
      </c>
      <c r="J500" s="22" t="s">
        <v>1543</v>
      </c>
      <c r="K500" s="30" t="str">
        <f t="shared" si="288"/>
        <v>X &lt; -40%B</v>
      </c>
      <c r="L500" s="24" t="e">
        <f>VLOOKUP(K500,#REF!,2,FALSE)</f>
        <v>#REF!</v>
      </c>
      <c r="M500" s="24" t="e">
        <f>VLOOKUP(K500,#REF!,3,FALSE)</f>
        <v>#REF!</v>
      </c>
      <c r="N500" s="34" t="e">
        <f>ROUND(H500*(1+L500),2)</f>
        <v>#REF!</v>
      </c>
      <c r="O500" s="35" t="e">
        <f>ROUND(H500*(1+M500),2)</f>
        <v>#REF!</v>
      </c>
      <c r="P500" s="57">
        <f>IFERROR(VLOOKUP(B500,#REF!,2,FALSE),0)</f>
        <v>0</v>
      </c>
      <c r="Q500" s="58">
        <f>IFERROR(VLOOKUP(B500,#REF!,2,FALSE),0)</f>
        <v>0</v>
      </c>
      <c r="R500" s="54">
        <f t="shared" si="289"/>
        <v>0</v>
      </c>
      <c r="S500" s="67" t="e">
        <f t="shared" si="294"/>
        <v>#REF!</v>
      </c>
      <c r="T500" s="65" t="e">
        <f t="shared" si="290"/>
        <v>#REF!</v>
      </c>
      <c r="U500" s="64" t="e">
        <f t="shared" si="291"/>
        <v>#REF!</v>
      </c>
      <c r="V500" s="21" t="e">
        <f>VLOOKUP(B500,Hoja1!$B$5:$H$749,21,FALSE)</f>
        <v>#REF!</v>
      </c>
      <c r="W500" s="63" t="e">
        <f t="shared" si="292"/>
        <v>#REF!</v>
      </c>
    </row>
    <row r="501" spans="1:23" x14ac:dyDescent="0.3">
      <c r="A501" s="4">
        <v>497</v>
      </c>
      <c r="B501" s="5" t="s">
        <v>1032</v>
      </c>
      <c r="C501" s="5" t="s">
        <v>936</v>
      </c>
      <c r="D501" s="5" t="s">
        <v>1031</v>
      </c>
      <c r="E501" s="5" t="s">
        <v>1033</v>
      </c>
      <c r="F501" s="6" t="s">
        <v>12</v>
      </c>
      <c r="G501" s="15">
        <v>11841.48</v>
      </c>
      <c r="H501" s="15">
        <v>0</v>
      </c>
      <c r="I501" s="23">
        <f t="shared" si="293"/>
        <v>-1</v>
      </c>
      <c r="J501" s="22" t="s">
        <v>1543</v>
      </c>
      <c r="K501" s="31" t="s">
        <v>1559</v>
      </c>
      <c r="L501" s="22" t="str">
        <f>IFERROR(VLOOKUP(B501,#REF!,5,FALSE)," ")</f>
        <v xml:space="preserve"> </v>
      </c>
      <c r="M501" s="22" t="str">
        <f>IFERROR(VLOOKUP(B501,#REF!,6,FALSE)," ")</f>
        <v xml:space="preserve"> </v>
      </c>
      <c r="N501" s="34" t="str">
        <f>+L501</f>
        <v xml:space="preserve"> </v>
      </c>
      <c r="O501" s="35" t="str">
        <f>+M501</f>
        <v xml:space="preserve"> </v>
      </c>
      <c r="P501" s="59">
        <f>IFERROR(VLOOKUP(B501,#REF!,2,FALSE),0)</f>
        <v>0</v>
      </c>
      <c r="Q501" s="60">
        <f>IFERROR(VLOOKUP(B501,#REF!,2,FALSE),0)</f>
        <v>0</v>
      </c>
      <c r="R501" s="53">
        <f t="shared" si="289"/>
        <v>0</v>
      </c>
      <c r="S501" s="67">
        <f t="shared" si="294"/>
        <v>0</v>
      </c>
      <c r="T501" s="65">
        <f t="shared" si="290"/>
        <v>0</v>
      </c>
      <c r="U501" s="64">
        <f t="shared" si="291"/>
        <v>0</v>
      </c>
      <c r="V501" s="21" t="e">
        <f>VLOOKUP(B501,Hoja1!$B$5:$H$749,21,FALSE)</f>
        <v>#REF!</v>
      </c>
      <c r="W501" s="63" t="e">
        <f t="shared" si="292"/>
        <v>#REF!</v>
      </c>
    </row>
    <row r="502" spans="1:23" x14ac:dyDescent="0.3">
      <c r="A502" s="4">
        <v>498</v>
      </c>
      <c r="B502" s="5" t="s">
        <v>1034</v>
      </c>
      <c r="C502" s="5" t="s">
        <v>936</v>
      </c>
      <c r="D502" s="5" t="s">
        <v>1031</v>
      </c>
      <c r="E502" s="5" t="s">
        <v>1035</v>
      </c>
      <c r="F502" s="6" t="s">
        <v>12</v>
      </c>
      <c r="G502" s="15">
        <v>17587.989999999998</v>
      </c>
      <c r="H502" s="15">
        <v>40.9</v>
      </c>
      <c r="I502" s="23">
        <f t="shared" si="293"/>
        <v>-0.99770000000000003</v>
      </c>
      <c r="J502" s="22" t="s">
        <v>1543</v>
      </c>
      <c r="K502" s="31" t="str">
        <f t="shared" ref="K502" si="297">IF(AND(H502&gt;0,(0.5*G502)&gt;H502),"Subgrupo 1.1",IF(AND((0.5*G502)&lt;H502,G502&gt;H502),"Subgrupo 1.2","Grupo 2 "))</f>
        <v>Subgrupo 1.1</v>
      </c>
      <c r="L502" s="28" t="s">
        <v>1555</v>
      </c>
      <c r="M502" s="28" t="s">
        <v>1556</v>
      </c>
      <c r="N502" s="36">
        <f>ROUND(IF(0.75*G502&lt;1.03*H502,0.75*G502,1.03*H502),1)</f>
        <v>42.1</v>
      </c>
      <c r="O502" s="37">
        <f>ROUND(IF(G502&lt;1.08*H502,G502,1.08*H502),2)</f>
        <v>44.17</v>
      </c>
      <c r="P502" s="59">
        <f>IFERROR(VLOOKUP(B502,#REF!,2,FALSE),0)</f>
        <v>0</v>
      </c>
      <c r="Q502" s="60">
        <f>IFERROR(VLOOKUP(B502,#REF!,2,FALSE),0)</f>
        <v>0</v>
      </c>
      <c r="R502" s="53">
        <f t="shared" si="289"/>
        <v>0</v>
      </c>
      <c r="S502" s="67">
        <f t="shared" si="294"/>
        <v>0</v>
      </c>
      <c r="T502" s="65">
        <f t="shared" si="290"/>
        <v>0</v>
      </c>
      <c r="U502" s="64">
        <f t="shared" si="291"/>
        <v>0</v>
      </c>
      <c r="V502" s="21" t="e">
        <f>VLOOKUP(B502,Hoja1!$B$5:$H$749,21,FALSE)</f>
        <v>#REF!</v>
      </c>
      <c r="W502" s="63" t="e">
        <f t="shared" si="292"/>
        <v>#REF!</v>
      </c>
    </row>
    <row r="503" spans="1:23" x14ac:dyDescent="0.3">
      <c r="A503" s="4">
        <v>499</v>
      </c>
      <c r="B503" s="5" t="s">
        <v>1036</v>
      </c>
      <c r="C503" s="5" t="s">
        <v>936</v>
      </c>
      <c r="D503" s="5" t="s">
        <v>1031</v>
      </c>
      <c r="E503" s="5" t="s">
        <v>1037</v>
      </c>
      <c r="F503" s="6" t="s">
        <v>12</v>
      </c>
      <c r="G503" s="15">
        <v>2130.2799999999997</v>
      </c>
      <c r="H503" s="15">
        <v>0</v>
      </c>
      <c r="I503" s="23">
        <f t="shared" si="293"/>
        <v>-1</v>
      </c>
      <c r="J503" s="22" t="s">
        <v>1543</v>
      </c>
      <c r="K503" s="31" t="s">
        <v>1559</v>
      </c>
      <c r="L503" s="22" t="str">
        <f>IFERROR(VLOOKUP(B503,#REF!,5,FALSE)," ")</f>
        <v xml:space="preserve"> </v>
      </c>
      <c r="M503" s="22" t="str">
        <f>IFERROR(VLOOKUP(B503,#REF!,6,FALSE)," ")</f>
        <v xml:space="preserve"> </v>
      </c>
      <c r="N503" s="34" t="str">
        <f t="shared" ref="N503:N504" si="298">+L503</f>
        <v xml:space="preserve"> </v>
      </c>
      <c r="O503" s="35" t="str">
        <f t="shared" ref="O503:O504" si="299">+M503</f>
        <v xml:space="preserve"> </v>
      </c>
      <c r="P503" s="59">
        <f>IFERROR(VLOOKUP(B503,#REF!,2,FALSE),0)</f>
        <v>0</v>
      </c>
      <c r="Q503" s="60">
        <f>IFERROR(VLOOKUP(B503,#REF!,2,FALSE),0)</f>
        <v>0</v>
      </c>
      <c r="R503" s="53">
        <f t="shared" si="289"/>
        <v>0</v>
      </c>
      <c r="S503" s="67">
        <f t="shared" si="294"/>
        <v>0</v>
      </c>
      <c r="T503" s="65">
        <f t="shared" si="290"/>
        <v>0</v>
      </c>
      <c r="U503" s="64">
        <f t="shared" si="291"/>
        <v>0</v>
      </c>
      <c r="V503" s="21" t="e">
        <f>VLOOKUP(B503,Hoja1!$B$5:$H$749,21,FALSE)</f>
        <v>#REF!</v>
      </c>
      <c r="W503" s="63" t="e">
        <f t="shared" si="292"/>
        <v>#REF!</v>
      </c>
    </row>
    <row r="504" spans="1:23" x14ac:dyDescent="0.3">
      <c r="A504" s="4">
        <v>500</v>
      </c>
      <c r="B504" s="5" t="s">
        <v>1038</v>
      </c>
      <c r="C504" s="5" t="s">
        <v>936</v>
      </c>
      <c r="D504" s="5" t="s">
        <v>1031</v>
      </c>
      <c r="E504" s="5" t="s">
        <v>1039</v>
      </c>
      <c r="F504" s="6" t="s">
        <v>12</v>
      </c>
      <c r="G504" s="15">
        <v>8286.82</v>
      </c>
      <c r="H504" s="15">
        <v>0</v>
      </c>
      <c r="I504" s="23">
        <f t="shared" si="293"/>
        <v>-1</v>
      </c>
      <c r="J504" s="22" t="s">
        <v>1543</v>
      </c>
      <c r="K504" s="31" t="s">
        <v>1559</v>
      </c>
      <c r="L504" s="22" t="str">
        <f>IFERROR(VLOOKUP(B504,#REF!,5,FALSE)," ")</f>
        <v xml:space="preserve"> </v>
      </c>
      <c r="M504" s="22" t="str">
        <f>IFERROR(VLOOKUP(B504,#REF!,6,FALSE)," ")</f>
        <v xml:space="preserve"> </v>
      </c>
      <c r="N504" s="34" t="str">
        <f t="shared" si="298"/>
        <v xml:space="preserve"> </v>
      </c>
      <c r="O504" s="35" t="str">
        <f t="shared" si="299"/>
        <v xml:space="preserve"> </v>
      </c>
      <c r="P504" s="59">
        <f>IFERROR(VLOOKUP(B504,#REF!,2,FALSE),0)</f>
        <v>0</v>
      </c>
      <c r="Q504" s="60">
        <f>IFERROR(VLOOKUP(B504,#REF!,2,FALSE),0)</f>
        <v>0</v>
      </c>
      <c r="R504" s="53">
        <f t="shared" si="289"/>
        <v>0</v>
      </c>
      <c r="S504" s="67">
        <f t="shared" si="294"/>
        <v>0</v>
      </c>
      <c r="T504" s="65">
        <f t="shared" si="290"/>
        <v>0</v>
      </c>
      <c r="U504" s="64">
        <f t="shared" si="291"/>
        <v>0</v>
      </c>
      <c r="V504" s="21" t="e">
        <f>VLOOKUP(B504,Hoja1!$B$5:$H$749,21,FALSE)</f>
        <v>#REF!</v>
      </c>
      <c r="W504" s="63" t="e">
        <f t="shared" si="292"/>
        <v>#REF!</v>
      </c>
    </row>
    <row r="505" spans="1:23" x14ac:dyDescent="0.3">
      <c r="A505" s="4">
        <v>501</v>
      </c>
      <c r="B505" s="5" t="s">
        <v>1040</v>
      </c>
      <c r="C505" s="5" t="s">
        <v>936</v>
      </c>
      <c r="D505" s="5" t="s">
        <v>1041</v>
      </c>
      <c r="E505" s="5" t="s">
        <v>1042</v>
      </c>
      <c r="F505" s="6" t="s">
        <v>9</v>
      </c>
      <c r="G505" s="15">
        <v>7258334.5900000017</v>
      </c>
      <c r="H505" s="15">
        <v>6320288.5900000008</v>
      </c>
      <c r="I505" s="23">
        <f t="shared" si="293"/>
        <v>-0.12920000000000001</v>
      </c>
      <c r="J505" s="22" t="s">
        <v>1546</v>
      </c>
      <c r="K505" s="30" t="str">
        <f t="shared" si="288"/>
        <v>-20%≤ X &lt; -10%A</v>
      </c>
      <c r="L505" s="24" t="e">
        <f>VLOOKUP(K505,#REF!,2,FALSE)</f>
        <v>#REF!</v>
      </c>
      <c r="M505" s="24" t="e">
        <f>VLOOKUP(K505,#REF!,3,FALSE)</f>
        <v>#REF!</v>
      </c>
      <c r="N505" s="34" t="e">
        <f>ROUND(H505*(1+L505),2)</f>
        <v>#REF!</v>
      </c>
      <c r="O505" s="35" t="e">
        <f>ROUND(H505*(1+M505),2)</f>
        <v>#REF!</v>
      </c>
      <c r="P505" s="57">
        <f>IFERROR(VLOOKUP(B505,#REF!,2,FALSE),0)</f>
        <v>0</v>
      </c>
      <c r="Q505" s="58">
        <f>IFERROR(VLOOKUP(B505,#REF!,2,FALSE),0)</f>
        <v>0</v>
      </c>
      <c r="R505" s="54">
        <f t="shared" si="289"/>
        <v>0</v>
      </c>
      <c r="S505" s="67" t="e">
        <f t="shared" si="294"/>
        <v>#REF!</v>
      </c>
      <c r="T505" s="65" t="e">
        <f t="shared" si="290"/>
        <v>#REF!</v>
      </c>
      <c r="U505" s="64" t="e">
        <f t="shared" si="291"/>
        <v>#REF!</v>
      </c>
      <c r="V505" s="21" t="e">
        <f>VLOOKUP(B505,Hoja1!$B$5:$H$749,21,FALSE)</f>
        <v>#REF!</v>
      </c>
      <c r="W505" s="63" t="e">
        <f t="shared" si="292"/>
        <v>#REF!</v>
      </c>
    </row>
    <row r="506" spans="1:23" x14ac:dyDescent="0.3">
      <c r="A506" s="4">
        <v>502</v>
      </c>
      <c r="B506" s="5" t="s">
        <v>1043</v>
      </c>
      <c r="C506" s="5" t="s">
        <v>936</v>
      </c>
      <c r="D506" s="5" t="s">
        <v>1041</v>
      </c>
      <c r="E506" s="5" t="s">
        <v>1044</v>
      </c>
      <c r="F506" s="6" t="s">
        <v>12</v>
      </c>
      <c r="G506" s="15">
        <v>10959109.699999999</v>
      </c>
      <c r="H506" s="15">
        <v>7221088.7600000007</v>
      </c>
      <c r="I506" s="23">
        <f t="shared" si="293"/>
        <v>-0.34110000000000001</v>
      </c>
      <c r="J506" s="22" t="s">
        <v>1547</v>
      </c>
      <c r="K506" s="31" t="str">
        <f t="shared" ref="K506:K508" si="300">IF(AND(H506&gt;0,(0.5*G506)&gt;H506),"Subgrupo 1.1",IF(AND((0.5*G506)&lt;H506,G506&gt;H506),"Subgrupo 1.2","Grupo 2 "))</f>
        <v>Subgrupo 1.2</v>
      </c>
      <c r="L506" s="28" t="s">
        <v>1556</v>
      </c>
      <c r="M506" s="28" t="s">
        <v>1557</v>
      </c>
      <c r="N506" s="36">
        <f>ROUND(IF(G506&lt;1.08*H506,G506,1.08*H506),2)</f>
        <v>7798775.8600000003</v>
      </c>
      <c r="O506" s="37">
        <f>ROUND(IF(1.05*G506&lt;1.13*H506,1.05*G506,1.13*H506),2)</f>
        <v>8159830.2999999998</v>
      </c>
      <c r="P506" s="59">
        <f>IFERROR(VLOOKUP(B506,#REF!,2,FALSE),0)</f>
        <v>0</v>
      </c>
      <c r="Q506" s="60">
        <f>IFERROR(VLOOKUP(B506,#REF!,2,FALSE),0)</f>
        <v>0</v>
      </c>
      <c r="R506" s="53">
        <f t="shared" si="289"/>
        <v>0</v>
      </c>
      <c r="S506" s="67">
        <f t="shared" si="294"/>
        <v>0</v>
      </c>
      <c r="T506" s="65">
        <f t="shared" si="290"/>
        <v>0</v>
      </c>
      <c r="U506" s="64">
        <f t="shared" si="291"/>
        <v>0</v>
      </c>
      <c r="V506" s="21" t="e">
        <f>VLOOKUP(B506,Hoja1!$B$5:$H$749,21,FALSE)</f>
        <v>#REF!</v>
      </c>
      <c r="W506" s="63" t="e">
        <f t="shared" si="292"/>
        <v>#REF!</v>
      </c>
    </row>
    <row r="507" spans="1:23" x14ac:dyDescent="0.3">
      <c r="A507" s="4">
        <v>503</v>
      </c>
      <c r="B507" s="5" t="s">
        <v>1045</v>
      </c>
      <c r="C507" s="5" t="s">
        <v>936</v>
      </c>
      <c r="D507" s="5" t="s">
        <v>1041</v>
      </c>
      <c r="E507" s="5" t="s">
        <v>1046</v>
      </c>
      <c r="F507" s="6" t="s">
        <v>12</v>
      </c>
      <c r="G507" s="15">
        <v>2611765.08</v>
      </c>
      <c r="H507" s="15">
        <v>2641441.42</v>
      </c>
      <c r="I507" s="23">
        <f t="shared" si="293"/>
        <v>1.14E-2</v>
      </c>
      <c r="J507" s="22" t="s">
        <v>1550</v>
      </c>
      <c r="K507" s="31" t="str">
        <f t="shared" si="300"/>
        <v xml:space="preserve">Grupo 2 </v>
      </c>
      <c r="L507" s="24">
        <f t="shared" ref="L507:L508" si="301">IF(H507&gt;=G507,10.8%," ")</f>
        <v>0.10800000000000001</v>
      </c>
      <c r="M507" s="24">
        <f t="shared" ref="M507:M508" si="302">IF(H507&gt;=G507,16%," ")</f>
        <v>0.16</v>
      </c>
      <c r="N507" s="34">
        <f t="shared" ref="N507:N508" si="303">ROUND(H507*(1+L507),2)</f>
        <v>2926717.09</v>
      </c>
      <c r="O507" s="35">
        <f t="shared" ref="O507:O508" si="304">ROUND(H507*(1+M507),2)</f>
        <v>3064072.05</v>
      </c>
      <c r="P507" s="59">
        <f>IFERROR(VLOOKUP(B507,#REF!,2,FALSE),0)</f>
        <v>0</v>
      </c>
      <c r="Q507" s="60">
        <f>IFERROR(VLOOKUP(B507,#REF!,2,FALSE),0)</f>
        <v>0</v>
      </c>
      <c r="R507" s="53">
        <f t="shared" si="289"/>
        <v>0</v>
      </c>
      <c r="S507" s="67">
        <f t="shared" si="294"/>
        <v>0</v>
      </c>
      <c r="T507" s="65">
        <f t="shared" si="290"/>
        <v>0</v>
      </c>
      <c r="U507" s="64">
        <f t="shared" si="291"/>
        <v>0</v>
      </c>
      <c r="V507" s="21" t="e">
        <f>VLOOKUP(B507,Hoja1!$B$5:$H$749,21,FALSE)</f>
        <v>#REF!</v>
      </c>
      <c r="W507" s="63" t="e">
        <f t="shared" si="292"/>
        <v>#REF!</v>
      </c>
    </row>
    <row r="508" spans="1:23" x14ac:dyDescent="0.3">
      <c r="A508" s="4">
        <v>504</v>
      </c>
      <c r="B508" s="5" t="s">
        <v>1047</v>
      </c>
      <c r="C508" s="5" t="s">
        <v>936</v>
      </c>
      <c r="D508" s="5" t="s">
        <v>1041</v>
      </c>
      <c r="E508" s="5" t="s">
        <v>690</v>
      </c>
      <c r="F508" s="6" t="s">
        <v>12</v>
      </c>
      <c r="G508" s="15">
        <v>5369845.4199999999</v>
      </c>
      <c r="H508" s="15">
        <v>5580430</v>
      </c>
      <c r="I508" s="23">
        <f t="shared" si="293"/>
        <v>3.9199999999999999E-2</v>
      </c>
      <c r="J508" s="22" t="s">
        <v>1549</v>
      </c>
      <c r="K508" s="31" t="str">
        <f t="shared" si="300"/>
        <v xml:space="preserve">Grupo 2 </v>
      </c>
      <c r="L508" s="24">
        <f t="shared" si="301"/>
        <v>0.10800000000000001</v>
      </c>
      <c r="M508" s="24">
        <f t="shared" si="302"/>
        <v>0.16</v>
      </c>
      <c r="N508" s="34">
        <f t="shared" si="303"/>
        <v>6183116.4400000004</v>
      </c>
      <c r="O508" s="35">
        <f t="shared" si="304"/>
        <v>6473298.7999999998</v>
      </c>
      <c r="P508" s="59">
        <f>IFERROR(VLOOKUP(B508,#REF!,2,FALSE),0)</f>
        <v>0</v>
      </c>
      <c r="Q508" s="60">
        <f>IFERROR(VLOOKUP(B508,#REF!,2,FALSE),0)</f>
        <v>0</v>
      </c>
      <c r="R508" s="53">
        <f t="shared" si="289"/>
        <v>0</v>
      </c>
      <c r="S508" s="67">
        <f t="shared" si="294"/>
        <v>0</v>
      </c>
      <c r="T508" s="65">
        <f t="shared" si="290"/>
        <v>0</v>
      </c>
      <c r="U508" s="64">
        <f t="shared" si="291"/>
        <v>0</v>
      </c>
      <c r="V508" s="21" t="e">
        <f>VLOOKUP(B508,Hoja1!$B$5:$H$749,21,FALSE)</f>
        <v>#REF!</v>
      </c>
      <c r="W508" s="63" t="e">
        <f t="shared" si="292"/>
        <v>#REF!</v>
      </c>
    </row>
    <row r="509" spans="1:23" x14ac:dyDescent="0.3">
      <c r="A509" s="4">
        <v>505</v>
      </c>
      <c r="B509" s="5" t="s">
        <v>1048</v>
      </c>
      <c r="C509" s="5" t="s">
        <v>936</v>
      </c>
      <c r="D509" s="5" t="s">
        <v>1041</v>
      </c>
      <c r="E509" s="5" t="s">
        <v>1049</v>
      </c>
      <c r="F509" s="6" t="s">
        <v>60</v>
      </c>
      <c r="G509" s="15">
        <v>914018.7</v>
      </c>
      <c r="H509" s="15">
        <v>820037.59000000008</v>
      </c>
      <c r="I509" s="23">
        <f t="shared" si="293"/>
        <v>-0.1028</v>
      </c>
      <c r="J509" s="22" t="s">
        <v>1546</v>
      </c>
      <c r="K509" s="30" t="str">
        <f t="shared" si="288"/>
        <v>-20%≤ X &lt; -10%D</v>
      </c>
      <c r="L509" s="24" t="e">
        <f>VLOOKUP(K509,#REF!,2,FALSE)</f>
        <v>#REF!</v>
      </c>
      <c r="M509" s="24" t="e">
        <f>VLOOKUP(K509,#REF!,3,FALSE)</f>
        <v>#REF!</v>
      </c>
      <c r="N509" s="34" t="e">
        <f>ROUND(H509*(1+L509),2)</f>
        <v>#REF!</v>
      </c>
      <c r="O509" s="35" t="e">
        <f>ROUND(H509*(1+M509),2)</f>
        <v>#REF!</v>
      </c>
      <c r="P509" s="57">
        <f>IFERROR(VLOOKUP(B509,#REF!,2,FALSE),0)</f>
        <v>0</v>
      </c>
      <c r="Q509" s="58">
        <f>IFERROR(VLOOKUP(B509,#REF!,2,FALSE),0)</f>
        <v>0</v>
      </c>
      <c r="R509" s="54">
        <f t="shared" si="289"/>
        <v>0</v>
      </c>
      <c r="S509" s="67" t="e">
        <f t="shared" si="294"/>
        <v>#REF!</v>
      </c>
      <c r="T509" s="65" t="e">
        <f t="shared" si="290"/>
        <v>#REF!</v>
      </c>
      <c r="U509" s="64" t="e">
        <f t="shared" si="291"/>
        <v>#REF!</v>
      </c>
      <c r="V509" s="21" t="e">
        <f>VLOOKUP(B509,Hoja1!$B$5:$H$749,21,FALSE)</f>
        <v>#REF!</v>
      </c>
      <c r="W509" s="63" t="e">
        <f t="shared" si="292"/>
        <v>#REF!</v>
      </c>
    </row>
    <row r="510" spans="1:23" x14ac:dyDescent="0.3">
      <c r="A510" s="4">
        <v>506</v>
      </c>
      <c r="B510" s="5" t="s">
        <v>1050</v>
      </c>
      <c r="C510" s="5" t="s">
        <v>936</v>
      </c>
      <c r="D510" s="5" t="s">
        <v>1041</v>
      </c>
      <c r="E510" s="5" t="s">
        <v>1051</v>
      </c>
      <c r="F510" s="6" t="s">
        <v>12</v>
      </c>
      <c r="G510" s="15">
        <v>337372.01</v>
      </c>
      <c r="H510" s="15">
        <v>197564.43000000002</v>
      </c>
      <c r="I510" s="23">
        <f t="shared" si="293"/>
        <v>-0.41439999999999999</v>
      </c>
      <c r="J510" s="22" t="s">
        <v>1543</v>
      </c>
      <c r="K510" s="31" t="str">
        <f>IF(AND(H510&gt;0,(0.5*G510)&gt;H510),"Subgrupo 1.1",IF(AND((0.5*G510)&lt;H510,G510&gt;H510),"Subgrupo 1.2","Grupo 2 "))</f>
        <v>Subgrupo 1.2</v>
      </c>
      <c r="L510" s="28" t="s">
        <v>1556</v>
      </c>
      <c r="M510" s="28" t="s">
        <v>1557</v>
      </c>
      <c r="N510" s="36">
        <f>ROUND(IF(G510&lt;1.08*H510,G510,1.08*H510),2)</f>
        <v>213369.58</v>
      </c>
      <c r="O510" s="37">
        <f>ROUND(IF(1.05*G510&lt;1.13*H510,1.05*G510,1.13*H510),2)</f>
        <v>223247.81</v>
      </c>
      <c r="P510" s="59">
        <f>IFERROR(VLOOKUP(B510,#REF!,2,FALSE),0)</f>
        <v>0</v>
      </c>
      <c r="Q510" s="60">
        <f>IFERROR(VLOOKUP(B510,#REF!,2,FALSE),0)</f>
        <v>0</v>
      </c>
      <c r="R510" s="53">
        <f t="shared" si="289"/>
        <v>0</v>
      </c>
      <c r="S510" s="67">
        <f t="shared" si="294"/>
        <v>0</v>
      </c>
      <c r="T510" s="65">
        <f t="shared" si="290"/>
        <v>0</v>
      </c>
      <c r="U510" s="64">
        <f t="shared" si="291"/>
        <v>0</v>
      </c>
      <c r="V510" s="21" t="e">
        <f>VLOOKUP(B510,Hoja1!$B$5:$H$749,21,FALSE)</f>
        <v>#REF!</v>
      </c>
      <c r="W510" s="63" t="e">
        <f t="shared" si="292"/>
        <v>#REF!</v>
      </c>
    </row>
    <row r="511" spans="1:23" x14ac:dyDescent="0.3">
      <c r="A511" s="4">
        <v>507</v>
      </c>
      <c r="B511" s="5" t="s">
        <v>1052</v>
      </c>
      <c r="C511" s="5" t="s">
        <v>936</v>
      </c>
      <c r="D511" s="5" t="s">
        <v>1041</v>
      </c>
      <c r="E511" s="5" t="s">
        <v>1053</v>
      </c>
      <c r="F511" s="6" t="s">
        <v>60</v>
      </c>
      <c r="G511" s="15">
        <v>3684778.5999999996</v>
      </c>
      <c r="H511" s="15">
        <v>2247066.2199999997</v>
      </c>
      <c r="I511" s="23">
        <f t="shared" si="293"/>
        <v>-0.39019999999999999</v>
      </c>
      <c r="J511" s="22" t="s">
        <v>1544</v>
      </c>
      <c r="K511" s="30" t="str">
        <f t="shared" si="288"/>
        <v>-40%≤ X &lt; -30%D</v>
      </c>
      <c r="L511" s="24" t="e">
        <f>VLOOKUP(K511,#REF!,2,FALSE)</f>
        <v>#REF!</v>
      </c>
      <c r="M511" s="24" t="e">
        <f>VLOOKUP(K511,#REF!,3,FALSE)</f>
        <v>#REF!</v>
      </c>
      <c r="N511" s="34" t="e">
        <f>ROUND(H511*(1+L511),2)</f>
        <v>#REF!</v>
      </c>
      <c r="O511" s="35" t="e">
        <f>ROUND(H511*(1+M511),2)</f>
        <v>#REF!</v>
      </c>
      <c r="P511" s="57">
        <f>IFERROR(VLOOKUP(B511,#REF!,2,FALSE),0)</f>
        <v>0</v>
      </c>
      <c r="Q511" s="58">
        <f>IFERROR(VLOOKUP(B511,#REF!,2,FALSE),0)</f>
        <v>0</v>
      </c>
      <c r="R511" s="54">
        <f t="shared" si="289"/>
        <v>0</v>
      </c>
      <c r="S511" s="67" t="e">
        <f t="shared" si="294"/>
        <v>#REF!</v>
      </c>
      <c r="T511" s="65" t="e">
        <f t="shared" si="290"/>
        <v>#REF!</v>
      </c>
      <c r="U511" s="64" t="e">
        <f t="shared" si="291"/>
        <v>#REF!</v>
      </c>
      <c r="V511" s="21" t="e">
        <f>VLOOKUP(B511,Hoja1!$B$5:$H$749,21,FALSE)</f>
        <v>#REF!</v>
      </c>
      <c r="W511" s="63" t="e">
        <f t="shared" si="292"/>
        <v>#REF!</v>
      </c>
    </row>
    <row r="512" spans="1:23" x14ac:dyDescent="0.3">
      <c r="A512" s="4">
        <v>508</v>
      </c>
      <c r="B512" s="5" t="s">
        <v>1054</v>
      </c>
      <c r="C512" s="5" t="s">
        <v>936</v>
      </c>
      <c r="D512" s="5" t="s">
        <v>1041</v>
      </c>
      <c r="E512" s="5" t="s">
        <v>1055</v>
      </c>
      <c r="F512" s="6" t="s">
        <v>12</v>
      </c>
      <c r="G512" s="15">
        <v>497213.39</v>
      </c>
      <c r="H512" s="15">
        <v>232426.00999999995</v>
      </c>
      <c r="I512" s="23">
        <f t="shared" si="293"/>
        <v>-0.53249999999999997</v>
      </c>
      <c r="J512" s="22" t="s">
        <v>1543</v>
      </c>
      <c r="K512" s="31" t="str">
        <f t="shared" ref="K512:K516" si="305">IF(AND(H512&gt;0,(0.5*G512)&gt;H512),"Subgrupo 1.1",IF(AND((0.5*G512)&lt;H512,G512&gt;H512),"Subgrupo 1.2","Grupo 2 "))</f>
        <v>Subgrupo 1.1</v>
      </c>
      <c r="L512" s="28" t="s">
        <v>1555</v>
      </c>
      <c r="M512" s="28" t="s">
        <v>1556</v>
      </c>
      <c r="N512" s="36">
        <f>ROUND(IF(0.75*G512&lt;1.03*H512,0.75*G512,1.03*H512),1)</f>
        <v>239398.8</v>
      </c>
      <c r="O512" s="37">
        <f>ROUND(IF(G512&lt;1.08*H512,G512,1.08*H512),2)</f>
        <v>251020.09</v>
      </c>
      <c r="P512" s="59">
        <f>IFERROR(VLOOKUP(B512,#REF!,2,FALSE),0)</f>
        <v>0</v>
      </c>
      <c r="Q512" s="60">
        <f>IFERROR(VLOOKUP(B512,#REF!,2,FALSE),0)</f>
        <v>0</v>
      </c>
      <c r="R512" s="53">
        <f t="shared" si="289"/>
        <v>0</v>
      </c>
      <c r="S512" s="67">
        <f t="shared" si="294"/>
        <v>0</v>
      </c>
      <c r="T512" s="65">
        <f t="shared" si="290"/>
        <v>0</v>
      </c>
      <c r="U512" s="64">
        <f t="shared" si="291"/>
        <v>0</v>
      </c>
      <c r="V512" s="21" t="e">
        <f>VLOOKUP(B512,Hoja1!$B$5:$H$749,21,FALSE)</f>
        <v>#REF!</v>
      </c>
      <c r="W512" s="63" t="e">
        <f t="shared" si="292"/>
        <v>#REF!</v>
      </c>
    </row>
    <row r="513" spans="1:23" x14ac:dyDescent="0.3">
      <c r="A513" s="4">
        <v>509</v>
      </c>
      <c r="B513" s="5" t="s">
        <v>1056</v>
      </c>
      <c r="C513" s="5" t="s">
        <v>936</v>
      </c>
      <c r="D513" s="5" t="s">
        <v>1041</v>
      </c>
      <c r="E513" s="5" t="s">
        <v>1057</v>
      </c>
      <c r="F513" s="6" t="s">
        <v>12</v>
      </c>
      <c r="G513" s="15">
        <v>1301694.78</v>
      </c>
      <c r="H513" s="15">
        <v>1023808.3600000001</v>
      </c>
      <c r="I513" s="23">
        <f t="shared" si="293"/>
        <v>-0.2135</v>
      </c>
      <c r="J513" s="22" t="s">
        <v>1545</v>
      </c>
      <c r="K513" s="31" t="str">
        <f t="shared" si="305"/>
        <v>Subgrupo 1.2</v>
      </c>
      <c r="L513" s="28" t="s">
        <v>1556</v>
      </c>
      <c r="M513" s="28" t="s">
        <v>1557</v>
      </c>
      <c r="N513" s="36">
        <f>ROUND(IF(G513&lt;1.08*H513,G513,1.08*H513),2)</f>
        <v>1105713.03</v>
      </c>
      <c r="O513" s="37">
        <f>ROUND(IF(1.05*G513&lt;1.13*H513,1.05*G513,1.13*H513),2)</f>
        <v>1156903.45</v>
      </c>
      <c r="P513" s="59">
        <f>IFERROR(VLOOKUP(B513,#REF!,2,FALSE),0)</f>
        <v>0</v>
      </c>
      <c r="Q513" s="60">
        <f>IFERROR(VLOOKUP(B513,#REF!,2,FALSE),0)</f>
        <v>0</v>
      </c>
      <c r="R513" s="53">
        <f t="shared" si="289"/>
        <v>0</v>
      </c>
      <c r="S513" s="67">
        <f t="shared" si="294"/>
        <v>0</v>
      </c>
      <c r="T513" s="65">
        <f t="shared" si="290"/>
        <v>0</v>
      </c>
      <c r="U513" s="64">
        <f t="shared" si="291"/>
        <v>0</v>
      </c>
      <c r="V513" s="21" t="e">
        <f>VLOOKUP(B513,Hoja1!$B$5:$H$749,21,FALSE)</f>
        <v>#REF!</v>
      </c>
      <c r="W513" s="63" t="e">
        <f t="shared" si="292"/>
        <v>#REF!</v>
      </c>
    </row>
    <row r="514" spans="1:23" x14ac:dyDescent="0.3">
      <c r="A514" s="4">
        <v>510</v>
      </c>
      <c r="B514" s="5" t="s">
        <v>1058</v>
      </c>
      <c r="C514" s="5" t="s">
        <v>936</v>
      </c>
      <c r="D514" s="5" t="s">
        <v>1041</v>
      </c>
      <c r="E514" s="5" t="s">
        <v>215</v>
      </c>
      <c r="F514" s="6" t="s">
        <v>12</v>
      </c>
      <c r="G514" s="15">
        <v>2188184.64</v>
      </c>
      <c r="H514" s="15">
        <v>3124169.1700000004</v>
      </c>
      <c r="I514" s="23">
        <f t="shared" si="293"/>
        <v>0.42770000000000002</v>
      </c>
      <c r="J514" s="22" t="s">
        <v>1550</v>
      </c>
      <c r="K514" s="31" t="str">
        <f t="shared" si="305"/>
        <v xml:space="preserve">Grupo 2 </v>
      </c>
      <c r="L514" s="24">
        <f t="shared" ref="L514" si="306">IF(H514&gt;=G514,10.8%," ")</f>
        <v>0.10800000000000001</v>
      </c>
      <c r="M514" s="24">
        <f t="shared" ref="M514" si="307">IF(H514&gt;=G514,16%," ")</f>
        <v>0.16</v>
      </c>
      <c r="N514" s="34">
        <f>ROUND(H514*(1+L514),2)</f>
        <v>3461579.44</v>
      </c>
      <c r="O514" s="35">
        <f>ROUND(H514*(1+M514),2)</f>
        <v>3624036.24</v>
      </c>
      <c r="P514" s="59">
        <f>IFERROR(VLOOKUP(B514,#REF!,2,FALSE),0)</f>
        <v>0</v>
      </c>
      <c r="Q514" s="60">
        <f>IFERROR(VLOOKUP(B514,#REF!,2,FALSE),0)</f>
        <v>0</v>
      </c>
      <c r="R514" s="53">
        <f t="shared" si="289"/>
        <v>0</v>
      </c>
      <c r="S514" s="67">
        <f t="shared" si="294"/>
        <v>0</v>
      </c>
      <c r="T514" s="65">
        <f t="shared" si="290"/>
        <v>0</v>
      </c>
      <c r="U514" s="64">
        <f t="shared" si="291"/>
        <v>0</v>
      </c>
      <c r="V514" s="21" t="e">
        <f>VLOOKUP(B514,Hoja1!$B$5:$H$749,21,FALSE)</f>
        <v>#REF!</v>
      </c>
      <c r="W514" s="63" t="e">
        <f t="shared" si="292"/>
        <v>#REF!</v>
      </c>
    </row>
    <row r="515" spans="1:23" x14ac:dyDescent="0.3">
      <c r="A515" s="4">
        <v>511</v>
      </c>
      <c r="B515" s="5" t="s">
        <v>1059</v>
      </c>
      <c r="C515" s="5" t="s">
        <v>936</v>
      </c>
      <c r="D515" s="5" t="s">
        <v>1041</v>
      </c>
      <c r="E515" s="5" t="s">
        <v>96</v>
      </c>
      <c r="F515" s="6" t="s">
        <v>12</v>
      </c>
      <c r="G515" s="15">
        <v>404700.16000000003</v>
      </c>
      <c r="H515" s="15">
        <v>327324.74000000005</v>
      </c>
      <c r="I515" s="23">
        <f t="shared" si="293"/>
        <v>-0.19120000000000001</v>
      </c>
      <c r="J515" s="22" t="s">
        <v>1546</v>
      </c>
      <c r="K515" s="31" t="str">
        <f t="shared" si="305"/>
        <v>Subgrupo 1.2</v>
      </c>
      <c r="L515" s="28" t="s">
        <v>1556</v>
      </c>
      <c r="M515" s="28" t="s">
        <v>1557</v>
      </c>
      <c r="N515" s="36">
        <f t="shared" ref="N515:N516" si="308">ROUND(IF(G515&lt;1.08*H515,G515,1.08*H515),2)</f>
        <v>353510.72</v>
      </c>
      <c r="O515" s="37">
        <f t="shared" ref="O515:O516" si="309">ROUND(IF(1.05*G515&lt;1.13*H515,1.05*G515,1.13*H515),2)</f>
        <v>369876.96</v>
      </c>
      <c r="P515" s="59">
        <f>IFERROR(VLOOKUP(B515,#REF!,2,FALSE),0)</f>
        <v>0</v>
      </c>
      <c r="Q515" s="60">
        <f>IFERROR(VLOOKUP(B515,#REF!,2,FALSE),0)</f>
        <v>0</v>
      </c>
      <c r="R515" s="53">
        <f t="shared" si="289"/>
        <v>0</v>
      </c>
      <c r="S515" s="67">
        <f t="shared" si="294"/>
        <v>0</v>
      </c>
      <c r="T515" s="65">
        <f t="shared" si="290"/>
        <v>0</v>
      </c>
      <c r="U515" s="64">
        <f t="shared" si="291"/>
        <v>0</v>
      </c>
      <c r="V515" s="21" t="e">
        <f>VLOOKUP(B515,Hoja1!$B$5:$H$749,21,FALSE)</f>
        <v>#REF!</v>
      </c>
      <c r="W515" s="63" t="e">
        <f t="shared" si="292"/>
        <v>#REF!</v>
      </c>
    </row>
    <row r="516" spans="1:23" x14ac:dyDescent="0.3">
      <c r="A516" s="4">
        <v>512</v>
      </c>
      <c r="B516" s="5" t="s">
        <v>1060</v>
      </c>
      <c r="C516" s="5" t="s">
        <v>936</v>
      </c>
      <c r="D516" s="5" t="s">
        <v>1041</v>
      </c>
      <c r="E516" s="5" t="s">
        <v>1061</v>
      </c>
      <c r="F516" s="6" t="s">
        <v>12</v>
      </c>
      <c r="G516" s="15">
        <v>648794.39</v>
      </c>
      <c r="H516" s="15">
        <v>400710.57000000007</v>
      </c>
      <c r="I516" s="23">
        <f t="shared" si="293"/>
        <v>-0.38240000000000002</v>
      </c>
      <c r="J516" s="22" t="s">
        <v>1544</v>
      </c>
      <c r="K516" s="31" t="str">
        <f t="shared" si="305"/>
        <v>Subgrupo 1.2</v>
      </c>
      <c r="L516" s="28" t="s">
        <v>1556</v>
      </c>
      <c r="M516" s="28" t="s">
        <v>1557</v>
      </c>
      <c r="N516" s="36">
        <f t="shared" si="308"/>
        <v>432767.42</v>
      </c>
      <c r="O516" s="37">
        <f t="shared" si="309"/>
        <v>452802.94</v>
      </c>
      <c r="P516" s="59">
        <f>IFERROR(VLOOKUP(B516,#REF!,2,FALSE),0)</f>
        <v>0</v>
      </c>
      <c r="Q516" s="60">
        <f>IFERROR(VLOOKUP(B516,#REF!,2,FALSE),0)</f>
        <v>0</v>
      </c>
      <c r="R516" s="53">
        <f t="shared" si="289"/>
        <v>0</v>
      </c>
      <c r="S516" s="67">
        <f t="shared" si="294"/>
        <v>0</v>
      </c>
      <c r="T516" s="65">
        <f t="shared" si="290"/>
        <v>0</v>
      </c>
      <c r="U516" s="64">
        <f t="shared" si="291"/>
        <v>0</v>
      </c>
      <c r="V516" s="21" t="e">
        <f>VLOOKUP(B516,Hoja1!$B$5:$H$749,21,FALSE)</f>
        <v>#REF!</v>
      </c>
      <c r="W516" s="63" t="e">
        <f t="shared" si="292"/>
        <v>#REF!</v>
      </c>
    </row>
    <row r="517" spans="1:23" x14ac:dyDescent="0.3">
      <c r="A517" s="4">
        <v>513</v>
      </c>
      <c r="B517" s="5" t="s">
        <v>1062</v>
      </c>
      <c r="C517" s="5" t="s">
        <v>936</v>
      </c>
      <c r="D517" s="5" t="s">
        <v>1063</v>
      </c>
      <c r="E517" s="5" t="s">
        <v>1063</v>
      </c>
      <c r="F517" s="6" t="s">
        <v>9</v>
      </c>
      <c r="G517" s="15">
        <v>6462852.1100000003</v>
      </c>
      <c r="H517" s="15">
        <v>4598773.97</v>
      </c>
      <c r="I517" s="23">
        <f t="shared" si="293"/>
        <v>-0.28839999999999999</v>
      </c>
      <c r="J517" s="22" t="s">
        <v>1545</v>
      </c>
      <c r="K517" s="30" t="str">
        <f t="shared" ref="K517:K580" si="310">J517&amp;F517</f>
        <v>-30%≤ X &lt; -20%A</v>
      </c>
      <c r="L517" s="24" t="e">
        <f>VLOOKUP(K517,#REF!,2,FALSE)</f>
        <v>#REF!</v>
      </c>
      <c r="M517" s="24" t="e">
        <f>VLOOKUP(K517,#REF!,3,FALSE)</f>
        <v>#REF!</v>
      </c>
      <c r="N517" s="34" t="e">
        <f>ROUND(H517*(1+L517),2)</f>
        <v>#REF!</v>
      </c>
      <c r="O517" s="35" t="e">
        <f>ROUND(H517*(1+M517),2)</f>
        <v>#REF!</v>
      </c>
      <c r="P517" s="57">
        <f>IFERROR(VLOOKUP(B517,#REF!,2,FALSE),0)</f>
        <v>0</v>
      </c>
      <c r="Q517" s="58">
        <f>IFERROR(VLOOKUP(B517,#REF!,2,FALSE),0)</f>
        <v>0</v>
      </c>
      <c r="R517" s="54">
        <f t="shared" ref="R517:R580" si="311">+P517+Q517</f>
        <v>0</v>
      </c>
      <c r="S517" s="67" t="e">
        <f t="shared" si="294"/>
        <v>#REF!</v>
      </c>
      <c r="T517" s="65" t="e">
        <f t="shared" ref="T517:T580" si="312">IF(AND(R517&lt;O517,R517&gt;N517),ROUND(((R517-N517)/(O517-N517))*10,0),0)</f>
        <v>#REF!</v>
      </c>
      <c r="U517" s="64" t="e">
        <f t="shared" ref="U517:U580" si="313">+S517+T517</f>
        <v>#REF!</v>
      </c>
      <c r="V517" s="21" t="e">
        <f>VLOOKUP(B517,Hoja1!$B$5:$H$749,21,FALSE)</f>
        <v>#REF!</v>
      </c>
      <c r="W517" s="63" t="e">
        <f t="shared" ref="W517:W580" si="314">+V517-S517</f>
        <v>#REF!</v>
      </c>
    </row>
    <row r="518" spans="1:23" x14ac:dyDescent="0.3">
      <c r="A518" s="4">
        <v>514</v>
      </c>
      <c r="B518" s="5" t="s">
        <v>1064</v>
      </c>
      <c r="C518" s="5" t="s">
        <v>936</v>
      </c>
      <c r="D518" s="5" t="s">
        <v>1063</v>
      </c>
      <c r="E518" s="5" t="s">
        <v>1065</v>
      </c>
      <c r="F518" s="6" t="s">
        <v>12</v>
      </c>
      <c r="G518" s="15">
        <v>0</v>
      </c>
      <c r="H518" s="15">
        <v>0</v>
      </c>
      <c r="I518" s="23">
        <f t="shared" ref="I518:I581" si="315">ROUND(IFERROR(H518/G518-1,0),4)</f>
        <v>0</v>
      </c>
      <c r="J518" s="22" t="s">
        <v>1548</v>
      </c>
      <c r="K518" s="31" t="s">
        <v>1559</v>
      </c>
      <c r="L518" s="22" t="str">
        <f>IFERROR(VLOOKUP(B518,#REF!,5,FALSE)," ")</f>
        <v xml:space="preserve"> </v>
      </c>
      <c r="M518" s="22" t="str">
        <f>IFERROR(VLOOKUP(B518,#REF!,6,FALSE)," ")</f>
        <v xml:space="preserve"> </v>
      </c>
      <c r="N518" s="34" t="str">
        <f t="shared" ref="N518:N519" si="316">+L518</f>
        <v xml:space="preserve"> </v>
      </c>
      <c r="O518" s="35" t="str">
        <f t="shared" ref="O518:O519" si="317">+M518</f>
        <v xml:space="preserve"> </v>
      </c>
      <c r="P518" s="59">
        <f>IFERROR(VLOOKUP(B518,#REF!,2,FALSE),0)</f>
        <v>0</v>
      </c>
      <c r="Q518" s="60">
        <f>IFERROR(VLOOKUP(B518,#REF!,2,FALSE),0)</f>
        <v>0</v>
      </c>
      <c r="R518" s="53">
        <f t="shared" si="311"/>
        <v>0</v>
      </c>
      <c r="S518" s="67">
        <f t="shared" ref="S518:S581" si="318">IF(R518&gt;O518,80,IF(R518&gt;N518,70,0))</f>
        <v>0</v>
      </c>
      <c r="T518" s="65">
        <f t="shared" si="312"/>
        <v>0</v>
      </c>
      <c r="U518" s="64">
        <f t="shared" si="313"/>
        <v>0</v>
      </c>
      <c r="V518" s="21" t="e">
        <f>VLOOKUP(B518,Hoja1!$B$5:$H$749,21,FALSE)</f>
        <v>#REF!</v>
      </c>
      <c r="W518" s="63" t="e">
        <f t="shared" si="314"/>
        <v>#REF!</v>
      </c>
    </row>
    <row r="519" spans="1:23" x14ac:dyDescent="0.3">
      <c r="A519" s="4">
        <v>515</v>
      </c>
      <c r="B519" s="5" t="s">
        <v>1066</v>
      </c>
      <c r="C519" s="5" t="s">
        <v>936</v>
      </c>
      <c r="D519" s="5" t="s">
        <v>1063</v>
      </c>
      <c r="E519" s="5" t="s">
        <v>1067</v>
      </c>
      <c r="F519" s="6" t="s">
        <v>12</v>
      </c>
      <c r="G519" s="15">
        <v>0</v>
      </c>
      <c r="H519" s="15">
        <v>0</v>
      </c>
      <c r="I519" s="23">
        <f t="shared" si="315"/>
        <v>0</v>
      </c>
      <c r="J519" s="22" t="s">
        <v>1548</v>
      </c>
      <c r="K519" s="31" t="s">
        <v>1559</v>
      </c>
      <c r="L519" s="22" t="str">
        <f>IFERROR(VLOOKUP(B519,#REF!,5,FALSE)," ")</f>
        <v xml:space="preserve"> </v>
      </c>
      <c r="M519" s="22" t="str">
        <f>IFERROR(VLOOKUP(B519,#REF!,6,FALSE)," ")</f>
        <v xml:space="preserve"> </v>
      </c>
      <c r="N519" s="34" t="str">
        <f t="shared" si="316"/>
        <v xml:space="preserve"> </v>
      </c>
      <c r="O519" s="35" t="str">
        <f t="shared" si="317"/>
        <v xml:space="preserve"> </v>
      </c>
      <c r="P519" s="59">
        <f>IFERROR(VLOOKUP(B519,#REF!,2,FALSE),0)</f>
        <v>0</v>
      </c>
      <c r="Q519" s="60">
        <f>IFERROR(VLOOKUP(B519,#REF!,2,FALSE),0)</f>
        <v>0</v>
      </c>
      <c r="R519" s="53">
        <f t="shared" si="311"/>
        <v>0</v>
      </c>
      <c r="S519" s="67">
        <f t="shared" si="318"/>
        <v>0</v>
      </c>
      <c r="T519" s="65">
        <f t="shared" si="312"/>
        <v>0</v>
      </c>
      <c r="U519" s="64">
        <f t="shared" si="313"/>
        <v>0</v>
      </c>
      <c r="V519" s="21" t="e">
        <f>VLOOKUP(B519,Hoja1!$B$5:$H$749,21,FALSE)</f>
        <v>#REF!</v>
      </c>
      <c r="W519" s="63" t="e">
        <f t="shared" si="314"/>
        <v>#REF!</v>
      </c>
    </row>
    <row r="520" spans="1:23" x14ac:dyDescent="0.3">
      <c r="A520" s="4">
        <v>516</v>
      </c>
      <c r="B520" s="5" t="s">
        <v>1068</v>
      </c>
      <c r="C520" s="5" t="s">
        <v>936</v>
      </c>
      <c r="D520" s="5" t="s">
        <v>1063</v>
      </c>
      <c r="E520" s="5" t="s">
        <v>1069</v>
      </c>
      <c r="F520" s="6" t="s">
        <v>12</v>
      </c>
      <c r="G520" s="15">
        <v>858868.94000000006</v>
      </c>
      <c r="H520" s="15">
        <v>590896.01</v>
      </c>
      <c r="I520" s="23">
        <f t="shared" si="315"/>
        <v>-0.312</v>
      </c>
      <c r="J520" s="22" t="s">
        <v>1544</v>
      </c>
      <c r="K520" s="31" t="str">
        <f t="shared" ref="K520" si="319">IF(AND(H520&gt;0,(0.5*G520)&gt;H520),"Subgrupo 1.1",IF(AND((0.5*G520)&lt;H520,G520&gt;H520),"Subgrupo 1.2","Grupo 2 "))</f>
        <v>Subgrupo 1.2</v>
      </c>
      <c r="L520" s="28" t="s">
        <v>1556</v>
      </c>
      <c r="M520" s="28" t="s">
        <v>1557</v>
      </c>
      <c r="N520" s="36">
        <f>ROUND(IF(G520&lt;1.08*H520,G520,1.08*H520),2)</f>
        <v>638167.68999999994</v>
      </c>
      <c r="O520" s="37">
        <f>ROUND(IF(1.05*G520&lt;1.13*H520,1.05*G520,1.13*H520),2)</f>
        <v>667712.49</v>
      </c>
      <c r="P520" s="59">
        <f>IFERROR(VLOOKUP(B520,#REF!,2,FALSE),0)</f>
        <v>0</v>
      </c>
      <c r="Q520" s="60">
        <f>IFERROR(VLOOKUP(B520,#REF!,2,FALSE),0)</f>
        <v>0</v>
      </c>
      <c r="R520" s="53">
        <f t="shared" si="311"/>
        <v>0</v>
      </c>
      <c r="S520" s="67">
        <f t="shared" si="318"/>
        <v>0</v>
      </c>
      <c r="T520" s="65">
        <f t="shared" si="312"/>
        <v>0</v>
      </c>
      <c r="U520" s="64">
        <f t="shared" si="313"/>
        <v>0</v>
      </c>
      <c r="V520" s="21" t="e">
        <f>VLOOKUP(B520,Hoja1!$B$5:$H$749,21,FALSE)</f>
        <v>#REF!</v>
      </c>
      <c r="W520" s="63" t="e">
        <f t="shared" si="314"/>
        <v>#REF!</v>
      </c>
    </row>
    <row r="521" spans="1:23" x14ac:dyDescent="0.3">
      <c r="A521" s="4">
        <v>517</v>
      </c>
      <c r="B521" s="5" t="s">
        <v>1070</v>
      </c>
      <c r="C521" s="5" t="s">
        <v>936</v>
      </c>
      <c r="D521" s="5" t="s">
        <v>1063</v>
      </c>
      <c r="E521" s="5" t="s">
        <v>1071</v>
      </c>
      <c r="F521" s="6" t="s">
        <v>60</v>
      </c>
      <c r="G521" s="15">
        <v>3371234.08</v>
      </c>
      <c r="H521" s="15">
        <v>2992996.0200000005</v>
      </c>
      <c r="I521" s="23">
        <f t="shared" si="315"/>
        <v>-0.11219999999999999</v>
      </c>
      <c r="J521" s="22" t="s">
        <v>1546</v>
      </c>
      <c r="K521" s="30" t="str">
        <f t="shared" si="310"/>
        <v>-20%≤ X &lt; -10%D</v>
      </c>
      <c r="L521" s="24" t="e">
        <f>VLOOKUP(K521,#REF!,2,FALSE)</f>
        <v>#REF!</v>
      </c>
      <c r="M521" s="24" t="e">
        <f>VLOOKUP(K521,#REF!,3,FALSE)</f>
        <v>#REF!</v>
      </c>
      <c r="N521" s="34" t="e">
        <f>ROUND(H521*(1+L521),2)</f>
        <v>#REF!</v>
      </c>
      <c r="O521" s="35" t="e">
        <f>ROUND(H521*(1+M521),2)</f>
        <v>#REF!</v>
      </c>
      <c r="P521" s="57">
        <f>IFERROR(VLOOKUP(B521,#REF!,2,FALSE),0)</f>
        <v>0</v>
      </c>
      <c r="Q521" s="58">
        <f>IFERROR(VLOOKUP(B521,#REF!,2,FALSE),0)</f>
        <v>0</v>
      </c>
      <c r="R521" s="54">
        <f t="shared" si="311"/>
        <v>0</v>
      </c>
      <c r="S521" s="67" t="e">
        <f t="shared" si="318"/>
        <v>#REF!</v>
      </c>
      <c r="T521" s="65" t="e">
        <f t="shared" si="312"/>
        <v>#REF!</v>
      </c>
      <c r="U521" s="64" t="e">
        <f t="shared" si="313"/>
        <v>#REF!</v>
      </c>
      <c r="V521" s="21" t="e">
        <f>VLOOKUP(B521,Hoja1!$B$5:$H$749,21,FALSE)</f>
        <v>#REF!</v>
      </c>
      <c r="W521" s="63" t="e">
        <f t="shared" si="314"/>
        <v>#REF!</v>
      </c>
    </row>
    <row r="522" spans="1:23" x14ac:dyDescent="0.3">
      <c r="A522" s="4">
        <v>518</v>
      </c>
      <c r="B522" s="5" t="s">
        <v>1072</v>
      </c>
      <c r="C522" s="5" t="s">
        <v>936</v>
      </c>
      <c r="D522" s="5" t="s">
        <v>1063</v>
      </c>
      <c r="E522" s="5" t="s">
        <v>1073</v>
      </c>
      <c r="F522" s="6" t="s">
        <v>12</v>
      </c>
      <c r="G522" s="15">
        <v>0</v>
      </c>
      <c r="H522" s="15">
        <v>0</v>
      </c>
      <c r="I522" s="23">
        <f t="shared" si="315"/>
        <v>0</v>
      </c>
      <c r="J522" s="22" t="s">
        <v>1548</v>
      </c>
      <c r="K522" s="31" t="s">
        <v>1559</v>
      </c>
      <c r="L522" s="22" t="str">
        <f>IFERROR(VLOOKUP(B522,#REF!,5,FALSE)," ")</f>
        <v xml:space="preserve"> </v>
      </c>
      <c r="M522" s="22" t="str">
        <f>IFERROR(VLOOKUP(B522,#REF!,6,FALSE)," ")</f>
        <v xml:space="preserve"> </v>
      </c>
      <c r="N522" s="34" t="str">
        <f t="shared" ref="N522:N523" si="320">+L522</f>
        <v xml:space="preserve"> </v>
      </c>
      <c r="O522" s="35" t="str">
        <f t="shared" ref="O522:O523" si="321">+M522</f>
        <v xml:space="preserve"> </v>
      </c>
      <c r="P522" s="59">
        <f>IFERROR(VLOOKUP(B522,#REF!,2,FALSE),0)</f>
        <v>0</v>
      </c>
      <c r="Q522" s="60">
        <f>IFERROR(VLOOKUP(B522,#REF!,2,FALSE),0)</f>
        <v>0</v>
      </c>
      <c r="R522" s="53">
        <f t="shared" si="311"/>
        <v>0</v>
      </c>
      <c r="S522" s="67">
        <f t="shared" si="318"/>
        <v>0</v>
      </c>
      <c r="T522" s="65">
        <f t="shared" si="312"/>
        <v>0</v>
      </c>
      <c r="U522" s="64">
        <f t="shared" si="313"/>
        <v>0</v>
      </c>
      <c r="V522" s="21" t="e">
        <f>VLOOKUP(B522,Hoja1!$B$5:$H$749,21,FALSE)</f>
        <v>#REF!</v>
      </c>
      <c r="W522" s="63" t="e">
        <f t="shared" si="314"/>
        <v>#REF!</v>
      </c>
    </row>
    <row r="523" spans="1:23" x14ac:dyDescent="0.3">
      <c r="A523" s="4">
        <v>519</v>
      </c>
      <c r="B523" s="5" t="s">
        <v>1074</v>
      </c>
      <c r="C523" s="5" t="s">
        <v>936</v>
      </c>
      <c r="D523" s="5" t="s">
        <v>1063</v>
      </c>
      <c r="E523" s="5" t="s">
        <v>1075</v>
      </c>
      <c r="F523" s="6" t="s">
        <v>12</v>
      </c>
      <c r="G523" s="15">
        <v>0</v>
      </c>
      <c r="H523" s="15">
        <v>0</v>
      </c>
      <c r="I523" s="23">
        <f t="shared" si="315"/>
        <v>0</v>
      </c>
      <c r="J523" s="22" t="s">
        <v>1548</v>
      </c>
      <c r="K523" s="31" t="s">
        <v>1559</v>
      </c>
      <c r="L523" s="22" t="str">
        <f>IFERROR(VLOOKUP(B523,#REF!,5,FALSE)," ")</f>
        <v xml:space="preserve"> </v>
      </c>
      <c r="M523" s="22" t="str">
        <f>IFERROR(VLOOKUP(B523,#REF!,6,FALSE)," ")</f>
        <v xml:space="preserve"> </v>
      </c>
      <c r="N523" s="34" t="str">
        <f t="shared" si="320"/>
        <v xml:space="preserve"> </v>
      </c>
      <c r="O523" s="35" t="str">
        <f t="shared" si="321"/>
        <v xml:space="preserve"> </v>
      </c>
      <c r="P523" s="59">
        <f>IFERROR(VLOOKUP(B523,#REF!,2,FALSE),0)</f>
        <v>0</v>
      </c>
      <c r="Q523" s="60">
        <f>IFERROR(VLOOKUP(B523,#REF!,2,FALSE),0)</f>
        <v>0</v>
      </c>
      <c r="R523" s="53">
        <f t="shared" si="311"/>
        <v>0</v>
      </c>
      <c r="S523" s="67">
        <f t="shared" si="318"/>
        <v>0</v>
      </c>
      <c r="T523" s="65">
        <f t="shared" si="312"/>
        <v>0</v>
      </c>
      <c r="U523" s="64">
        <f t="shared" si="313"/>
        <v>0</v>
      </c>
      <c r="V523" s="21" t="e">
        <f>VLOOKUP(B523,Hoja1!$B$5:$H$749,21,FALSE)</f>
        <v>#REF!</v>
      </c>
      <c r="W523" s="63" t="e">
        <f t="shared" si="314"/>
        <v>#REF!</v>
      </c>
    </row>
    <row r="524" spans="1:23" x14ac:dyDescent="0.3">
      <c r="A524" s="4">
        <v>520</v>
      </c>
      <c r="B524" s="5" t="s">
        <v>1076</v>
      </c>
      <c r="C524" s="5" t="s">
        <v>936</v>
      </c>
      <c r="D524" s="5" t="s">
        <v>1063</v>
      </c>
      <c r="E524" s="5" t="s">
        <v>1077</v>
      </c>
      <c r="F524" s="6" t="s">
        <v>12</v>
      </c>
      <c r="G524" s="15">
        <v>730.8</v>
      </c>
      <c r="H524" s="15">
        <v>3605.8999999999996</v>
      </c>
      <c r="I524" s="23">
        <f t="shared" si="315"/>
        <v>3.9342000000000001</v>
      </c>
      <c r="J524" s="22" t="s">
        <v>1550</v>
      </c>
      <c r="K524" s="31" t="str">
        <f t="shared" ref="K524" si="322">IF(AND(H524&gt;0,(0.5*G524)&gt;H524),"Subgrupo 1.1",IF(AND((0.5*G524)&lt;H524,G524&gt;H524),"Subgrupo 1.2","Grupo 2 "))</f>
        <v xml:space="preserve">Grupo 2 </v>
      </c>
      <c r="L524" s="24">
        <f>IF(H524&gt;=G524,10.8%," ")</f>
        <v>0.10800000000000001</v>
      </c>
      <c r="M524" s="24">
        <f>IF(H524&gt;=G524,16%," ")</f>
        <v>0.16</v>
      </c>
      <c r="N524" s="34">
        <f>ROUND(H524*(1+L524),2)</f>
        <v>3995.34</v>
      </c>
      <c r="O524" s="35">
        <f>ROUND(H524*(1+M524),2)</f>
        <v>4182.84</v>
      </c>
      <c r="P524" s="59">
        <f>IFERROR(VLOOKUP(B524,#REF!,2,FALSE),0)</f>
        <v>0</v>
      </c>
      <c r="Q524" s="60">
        <f>IFERROR(VLOOKUP(B524,#REF!,2,FALSE),0)</f>
        <v>0</v>
      </c>
      <c r="R524" s="53">
        <f t="shared" si="311"/>
        <v>0</v>
      </c>
      <c r="S524" s="67">
        <f t="shared" si="318"/>
        <v>0</v>
      </c>
      <c r="T524" s="65">
        <f t="shared" si="312"/>
        <v>0</v>
      </c>
      <c r="U524" s="64">
        <f t="shared" si="313"/>
        <v>0</v>
      </c>
      <c r="V524" s="21" t="e">
        <f>VLOOKUP(B524,Hoja1!$B$5:$H$749,21,FALSE)</f>
        <v>#REF!</v>
      </c>
      <c r="W524" s="63" t="e">
        <f t="shared" si="314"/>
        <v>#REF!</v>
      </c>
    </row>
    <row r="525" spans="1:23" x14ac:dyDescent="0.3">
      <c r="A525" s="4">
        <v>521</v>
      </c>
      <c r="B525" s="5" t="s">
        <v>1078</v>
      </c>
      <c r="C525" s="5" t="s">
        <v>936</v>
      </c>
      <c r="D525" s="5" t="s">
        <v>1063</v>
      </c>
      <c r="E525" s="5" t="s">
        <v>1079</v>
      </c>
      <c r="F525" s="6" t="s">
        <v>12</v>
      </c>
      <c r="G525" s="15">
        <v>0</v>
      </c>
      <c r="H525" s="15">
        <v>0</v>
      </c>
      <c r="I525" s="23">
        <f t="shared" si="315"/>
        <v>0</v>
      </c>
      <c r="J525" s="22" t="s">
        <v>1548</v>
      </c>
      <c r="K525" s="31" t="s">
        <v>1559</v>
      </c>
      <c r="L525" s="22" t="str">
        <f>IFERROR(VLOOKUP(B525,#REF!,5,FALSE)," ")</f>
        <v xml:space="preserve"> </v>
      </c>
      <c r="M525" s="22" t="str">
        <f>IFERROR(VLOOKUP(B525,#REF!,6,FALSE)," ")</f>
        <v xml:space="preserve"> </v>
      </c>
      <c r="N525" s="34" t="str">
        <f>+L525</f>
        <v xml:space="preserve"> </v>
      </c>
      <c r="O525" s="35" t="str">
        <f>+M525</f>
        <v xml:space="preserve"> </v>
      </c>
      <c r="P525" s="59">
        <f>IFERROR(VLOOKUP(B525,#REF!,2,FALSE),0)</f>
        <v>0</v>
      </c>
      <c r="Q525" s="60">
        <f>IFERROR(VLOOKUP(B525,#REF!,2,FALSE),0)</f>
        <v>0</v>
      </c>
      <c r="R525" s="53">
        <f t="shared" si="311"/>
        <v>0</v>
      </c>
      <c r="S525" s="67">
        <f t="shared" si="318"/>
        <v>0</v>
      </c>
      <c r="T525" s="65">
        <f t="shared" si="312"/>
        <v>0</v>
      </c>
      <c r="U525" s="64">
        <f t="shared" si="313"/>
        <v>0</v>
      </c>
      <c r="V525" s="21" t="e">
        <f>VLOOKUP(B525,Hoja1!$B$5:$H$749,21,FALSE)</f>
        <v>#REF!</v>
      </c>
      <c r="W525" s="63" t="e">
        <f t="shared" si="314"/>
        <v>#REF!</v>
      </c>
    </row>
    <row r="526" spans="1:23" x14ac:dyDescent="0.3">
      <c r="A526" s="4">
        <v>522</v>
      </c>
      <c r="B526" s="5" t="s">
        <v>1080</v>
      </c>
      <c r="C526" s="5" t="s">
        <v>936</v>
      </c>
      <c r="D526" s="5" t="s">
        <v>1081</v>
      </c>
      <c r="E526" s="5" t="s">
        <v>1082</v>
      </c>
      <c r="F526" s="6" t="s">
        <v>30</v>
      </c>
      <c r="G526" s="15">
        <v>106719.26000000001</v>
      </c>
      <c r="H526" s="15">
        <v>93051.239999999991</v>
      </c>
      <c r="I526" s="23">
        <f t="shared" si="315"/>
        <v>-0.12809999999999999</v>
      </c>
      <c r="J526" s="22" t="s">
        <v>1546</v>
      </c>
      <c r="K526" s="30" t="str">
        <f t="shared" si="310"/>
        <v>-20%≤ X &lt; -10%B</v>
      </c>
      <c r="L526" s="24" t="e">
        <f>VLOOKUP(K526,#REF!,2,FALSE)</f>
        <v>#REF!</v>
      </c>
      <c r="M526" s="24" t="e">
        <f>VLOOKUP(K526,#REF!,3,FALSE)</f>
        <v>#REF!</v>
      </c>
      <c r="N526" s="34" t="e">
        <f>ROUND(H526*(1+L526),2)</f>
        <v>#REF!</v>
      </c>
      <c r="O526" s="35" t="e">
        <f>ROUND(H526*(1+M526),2)</f>
        <v>#REF!</v>
      </c>
      <c r="P526" s="57">
        <f>IFERROR(VLOOKUP(B526,#REF!,2,FALSE),0)</f>
        <v>0</v>
      </c>
      <c r="Q526" s="58">
        <f>IFERROR(VLOOKUP(B526,#REF!,2,FALSE),0)</f>
        <v>0</v>
      </c>
      <c r="R526" s="54">
        <f t="shared" si="311"/>
        <v>0</v>
      </c>
      <c r="S526" s="67" t="e">
        <f t="shared" si="318"/>
        <v>#REF!</v>
      </c>
      <c r="T526" s="65" t="e">
        <f t="shared" si="312"/>
        <v>#REF!</v>
      </c>
      <c r="U526" s="64" t="e">
        <f t="shared" si="313"/>
        <v>#REF!</v>
      </c>
      <c r="V526" s="21" t="e">
        <f>VLOOKUP(B526,Hoja1!$B$5:$H$749,21,FALSE)</f>
        <v>#REF!</v>
      </c>
      <c r="W526" s="63" t="e">
        <f t="shared" si="314"/>
        <v>#REF!</v>
      </c>
    </row>
    <row r="527" spans="1:23" x14ac:dyDescent="0.3">
      <c r="A527" s="4">
        <v>523</v>
      </c>
      <c r="B527" s="5" t="s">
        <v>1083</v>
      </c>
      <c r="C527" s="5" t="s">
        <v>936</v>
      </c>
      <c r="D527" s="5" t="s">
        <v>1081</v>
      </c>
      <c r="E527" s="5" t="s">
        <v>1084</v>
      </c>
      <c r="F527" s="6" t="s">
        <v>12</v>
      </c>
      <c r="G527" s="15">
        <v>234837.4</v>
      </c>
      <c r="H527" s="15">
        <v>40342</v>
      </c>
      <c r="I527" s="23">
        <f t="shared" si="315"/>
        <v>-0.82820000000000005</v>
      </c>
      <c r="J527" s="22" t="s">
        <v>1543</v>
      </c>
      <c r="K527" s="31" t="str">
        <f t="shared" ref="K527:K542" si="323">IF(AND(H527&gt;0,(0.5*G527)&gt;H527),"Subgrupo 1.1",IF(AND((0.5*G527)&lt;H527,G527&gt;H527),"Subgrupo 1.2","Grupo 2 "))</f>
        <v>Subgrupo 1.1</v>
      </c>
      <c r="L527" s="28" t="s">
        <v>1555</v>
      </c>
      <c r="M527" s="28" t="s">
        <v>1556</v>
      </c>
      <c r="N527" s="36">
        <f>ROUND(IF(0.75*G527&lt;1.03*H527,0.75*G527,1.03*H527),1)</f>
        <v>41552.300000000003</v>
      </c>
      <c r="O527" s="37">
        <f>ROUND(IF(G527&lt;1.08*H527,G527,1.08*H527),2)</f>
        <v>43569.36</v>
      </c>
      <c r="P527" s="59">
        <f>IFERROR(VLOOKUP(B527,#REF!,2,FALSE),0)</f>
        <v>0</v>
      </c>
      <c r="Q527" s="60">
        <f>IFERROR(VLOOKUP(B527,#REF!,2,FALSE),0)</f>
        <v>0</v>
      </c>
      <c r="R527" s="53">
        <f t="shared" si="311"/>
        <v>0</v>
      </c>
      <c r="S527" s="67">
        <f t="shared" si="318"/>
        <v>0</v>
      </c>
      <c r="T527" s="65">
        <f t="shared" si="312"/>
        <v>0</v>
      </c>
      <c r="U527" s="64">
        <f t="shared" si="313"/>
        <v>0</v>
      </c>
      <c r="V527" s="21" t="e">
        <f>VLOOKUP(B527,Hoja1!$B$5:$H$749,21,FALSE)</f>
        <v>#REF!</v>
      </c>
      <c r="W527" s="63" t="e">
        <f t="shared" si="314"/>
        <v>#REF!</v>
      </c>
    </row>
    <row r="528" spans="1:23" x14ac:dyDescent="0.3">
      <c r="A528" s="4">
        <v>524</v>
      </c>
      <c r="B528" s="5" t="s">
        <v>1085</v>
      </c>
      <c r="C528" s="5" t="s">
        <v>936</v>
      </c>
      <c r="D528" s="5" t="s">
        <v>1081</v>
      </c>
      <c r="E528" s="5" t="s">
        <v>1086</v>
      </c>
      <c r="F528" s="6" t="s">
        <v>12</v>
      </c>
      <c r="G528" s="15">
        <v>94487.66</v>
      </c>
      <c r="H528" s="15">
        <v>94220.62</v>
      </c>
      <c r="I528" s="23">
        <f t="shared" si="315"/>
        <v>-2.8E-3</v>
      </c>
      <c r="J528" s="22" t="s">
        <v>1547</v>
      </c>
      <c r="K528" s="31" t="str">
        <f t="shared" si="323"/>
        <v>Subgrupo 1.2</v>
      </c>
      <c r="L528" s="28" t="s">
        <v>1556</v>
      </c>
      <c r="M528" s="28" t="s">
        <v>1557</v>
      </c>
      <c r="N528" s="36">
        <f t="shared" ref="N528:N530" si="324">ROUND(IF(G528&lt;1.08*H528,G528,1.08*H528),2)</f>
        <v>94487.66</v>
      </c>
      <c r="O528" s="37">
        <f t="shared" ref="O528:O530" si="325">ROUND(IF(1.05*G528&lt;1.13*H528,1.05*G528,1.13*H528),2)</f>
        <v>99212.04</v>
      </c>
      <c r="P528" s="59">
        <f>IFERROR(VLOOKUP(B528,#REF!,2,FALSE),0)</f>
        <v>0</v>
      </c>
      <c r="Q528" s="60">
        <f>IFERROR(VLOOKUP(B528,#REF!,2,FALSE),0)</f>
        <v>0</v>
      </c>
      <c r="R528" s="53">
        <f t="shared" si="311"/>
        <v>0</v>
      </c>
      <c r="S528" s="67">
        <f t="shared" si="318"/>
        <v>0</v>
      </c>
      <c r="T528" s="65">
        <f t="shared" si="312"/>
        <v>0</v>
      </c>
      <c r="U528" s="64">
        <f t="shared" si="313"/>
        <v>0</v>
      </c>
      <c r="V528" s="21" t="e">
        <f>VLOOKUP(B528,Hoja1!$B$5:$H$749,21,FALSE)</f>
        <v>#REF!</v>
      </c>
      <c r="W528" s="63" t="e">
        <f t="shared" si="314"/>
        <v>#REF!</v>
      </c>
    </row>
    <row r="529" spans="1:23" x14ac:dyDescent="0.3">
      <c r="A529" s="4">
        <v>525</v>
      </c>
      <c r="B529" s="5" t="s">
        <v>1087</v>
      </c>
      <c r="C529" s="5" t="s">
        <v>936</v>
      </c>
      <c r="D529" s="5" t="s">
        <v>1081</v>
      </c>
      <c r="E529" s="5" t="s">
        <v>1088</v>
      </c>
      <c r="F529" s="6" t="s">
        <v>12</v>
      </c>
      <c r="G529" s="15">
        <v>85947.28</v>
      </c>
      <c r="H529" s="15">
        <v>85343.360000000001</v>
      </c>
      <c r="I529" s="23">
        <f t="shared" si="315"/>
        <v>-7.0000000000000001E-3</v>
      </c>
      <c r="J529" s="22" t="s">
        <v>1547</v>
      </c>
      <c r="K529" s="31" t="str">
        <f t="shared" si="323"/>
        <v>Subgrupo 1.2</v>
      </c>
      <c r="L529" s="28" t="s">
        <v>1556</v>
      </c>
      <c r="M529" s="28" t="s">
        <v>1557</v>
      </c>
      <c r="N529" s="36">
        <f t="shared" si="324"/>
        <v>85947.28</v>
      </c>
      <c r="O529" s="37">
        <f t="shared" si="325"/>
        <v>90244.64</v>
      </c>
      <c r="P529" s="59">
        <f>IFERROR(VLOOKUP(B529,#REF!,2,FALSE),0)</f>
        <v>0</v>
      </c>
      <c r="Q529" s="60">
        <f>IFERROR(VLOOKUP(B529,#REF!,2,FALSE),0)</f>
        <v>0</v>
      </c>
      <c r="R529" s="53">
        <f t="shared" si="311"/>
        <v>0</v>
      </c>
      <c r="S529" s="67">
        <f t="shared" si="318"/>
        <v>0</v>
      </c>
      <c r="T529" s="65">
        <f t="shared" si="312"/>
        <v>0</v>
      </c>
      <c r="U529" s="64">
        <f t="shared" si="313"/>
        <v>0</v>
      </c>
      <c r="V529" s="21" t="e">
        <f>VLOOKUP(B529,Hoja1!$B$5:$H$749,21,FALSE)</f>
        <v>#REF!</v>
      </c>
      <c r="W529" s="63" t="e">
        <f t="shared" si="314"/>
        <v>#REF!</v>
      </c>
    </row>
    <row r="530" spans="1:23" x14ac:dyDescent="0.3">
      <c r="A530" s="4">
        <v>526</v>
      </c>
      <c r="B530" s="5" t="s">
        <v>1089</v>
      </c>
      <c r="C530" s="5" t="s">
        <v>936</v>
      </c>
      <c r="D530" s="5" t="s">
        <v>1081</v>
      </c>
      <c r="E530" s="5" t="s">
        <v>1090</v>
      </c>
      <c r="F530" s="6" t="s">
        <v>12</v>
      </c>
      <c r="G530" s="15">
        <v>387514.39</v>
      </c>
      <c r="H530" s="15">
        <v>385305.58</v>
      </c>
      <c r="I530" s="23">
        <f t="shared" si="315"/>
        <v>-5.7000000000000002E-3</v>
      </c>
      <c r="J530" s="22" t="s">
        <v>1547</v>
      </c>
      <c r="K530" s="31" t="str">
        <f t="shared" si="323"/>
        <v>Subgrupo 1.2</v>
      </c>
      <c r="L530" s="28" t="s">
        <v>1556</v>
      </c>
      <c r="M530" s="28" t="s">
        <v>1557</v>
      </c>
      <c r="N530" s="36">
        <f t="shared" si="324"/>
        <v>387514.39</v>
      </c>
      <c r="O530" s="37">
        <f t="shared" si="325"/>
        <v>406890.11</v>
      </c>
      <c r="P530" s="59">
        <f>IFERROR(VLOOKUP(B530,#REF!,2,FALSE),0)</f>
        <v>0</v>
      </c>
      <c r="Q530" s="60">
        <f>IFERROR(VLOOKUP(B530,#REF!,2,FALSE),0)</f>
        <v>0</v>
      </c>
      <c r="R530" s="53">
        <f t="shared" si="311"/>
        <v>0</v>
      </c>
      <c r="S530" s="67">
        <f t="shared" si="318"/>
        <v>0</v>
      </c>
      <c r="T530" s="65">
        <f t="shared" si="312"/>
        <v>0</v>
      </c>
      <c r="U530" s="64">
        <f t="shared" si="313"/>
        <v>0</v>
      </c>
      <c r="V530" s="21" t="e">
        <f>VLOOKUP(B530,Hoja1!$B$5:$H$749,21,FALSE)</f>
        <v>#REF!</v>
      </c>
      <c r="W530" s="63" t="e">
        <f t="shared" si="314"/>
        <v>#REF!</v>
      </c>
    </row>
    <row r="531" spans="1:23" x14ac:dyDescent="0.3">
      <c r="A531" s="4">
        <v>527</v>
      </c>
      <c r="B531" s="5" t="s">
        <v>1091</v>
      </c>
      <c r="C531" s="5" t="s">
        <v>936</v>
      </c>
      <c r="D531" s="5" t="s">
        <v>1081</v>
      </c>
      <c r="E531" s="5" t="s">
        <v>1081</v>
      </c>
      <c r="F531" s="6" t="s">
        <v>12</v>
      </c>
      <c r="G531" s="15">
        <v>1254.4000000000001</v>
      </c>
      <c r="H531" s="15">
        <v>6520.9800000000005</v>
      </c>
      <c r="I531" s="23">
        <f t="shared" si="315"/>
        <v>4.1985000000000001</v>
      </c>
      <c r="J531" s="22" t="s">
        <v>1550</v>
      </c>
      <c r="K531" s="31" t="str">
        <f t="shared" si="323"/>
        <v xml:space="preserve">Grupo 2 </v>
      </c>
      <c r="L531" s="24">
        <f t="shared" ref="L531" si="326">IF(H531&gt;=G531,10.8%," ")</f>
        <v>0.10800000000000001</v>
      </c>
      <c r="M531" s="24">
        <f t="shared" ref="M531" si="327">IF(H531&gt;=G531,16%," ")</f>
        <v>0.16</v>
      </c>
      <c r="N531" s="34">
        <f>ROUND(H531*(1+L531),2)</f>
        <v>7225.25</v>
      </c>
      <c r="O531" s="35">
        <f>ROUND(H531*(1+M531),2)</f>
        <v>7564.34</v>
      </c>
      <c r="P531" s="59">
        <f>IFERROR(VLOOKUP(B531,#REF!,2,FALSE),0)</f>
        <v>0</v>
      </c>
      <c r="Q531" s="60">
        <f>IFERROR(VLOOKUP(B531,#REF!,2,FALSE),0)</f>
        <v>0</v>
      </c>
      <c r="R531" s="53">
        <f t="shared" si="311"/>
        <v>0</v>
      </c>
      <c r="S531" s="67">
        <f t="shared" si="318"/>
        <v>0</v>
      </c>
      <c r="T531" s="65">
        <f t="shared" si="312"/>
        <v>0</v>
      </c>
      <c r="U531" s="64">
        <f t="shared" si="313"/>
        <v>0</v>
      </c>
      <c r="V531" s="21" t="e">
        <f>VLOOKUP(B531,Hoja1!$B$5:$H$749,21,FALSE)</f>
        <v>#REF!</v>
      </c>
      <c r="W531" s="63" t="e">
        <f t="shared" si="314"/>
        <v>#REF!</v>
      </c>
    </row>
    <row r="532" spans="1:23" x14ac:dyDescent="0.3">
      <c r="A532" s="4">
        <v>528</v>
      </c>
      <c r="B532" s="5" t="s">
        <v>1092</v>
      </c>
      <c r="C532" s="5" t="s">
        <v>936</v>
      </c>
      <c r="D532" s="5" t="s">
        <v>1081</v>
      </c>
      <c r="E532" s="5" t="s">
        <v>1093</v>
      </c>
      <c r="F532" s="6" t="s">
        <v>12</v>
      </c>
      <c r="G532" s="15">
        <v>0</v>
      </c>
      <c r="H532" s="15">
        <v>0</v>
      </c>
      <c r="I532" s="23">
        <f t="shared" si="315"/>
        <v>0</v>
      </c>
      <c r="J532" s="22" t="s">
        <v>1548</v>
      </c>
      <c r="K532" s="31" t="s">
        <v>1559</v>
      </c>
      <c r="L532" s="22" t="str">
        <f>IFERROR(VLOOKUP(B532,#REF!,5,FALSE)," ")</f>
        <v xml:space="preserve"> </v>
      </c>
      <c r="M532" s="22" t="str">
        <f>IFERROR(VLOOKUP(B532,#REF!,6,FALSE)," ")</f>
        <v xml:space="preserve"> </v>
      </c>
      <c r="N532" s="34" t="str">
        <f>+L532</f>
        <v xml:space="preserve"> </v>
      </c>
      <c r="O532" s="35" t="str">
        <f>+M532</f>
        <v xml:space="preserve"> </v>
      </c>
      <c r="P532" s="59">
        <f>IFERROR(VLOOKUP(B532,#REF!,2,FALSE),0)</f>
        <v>0</v>
      </c>
      <c r="Q532" s="60">
        <f>IFERROR(VLOOKUP(B532,#REF!,2,FALSE),0)</f>
        <v>0</v>
      </c>
      <c r="R532" s="53">
        <f t="shared" si="311"/>
        <v>0</v>
      </c>
      <c r="S532" s="67">
        <f t="shared" si="318"/>
        <v>0</v>
      </c>
      <c r="T532" s="65">
        <f t="shared" si="312"/>
        <v>0</v>
      </c>
      <c r="U532" s="64">
        <f t="shared" si="313"/>
        <v>0</v>
      </c>
      <c r="V532" s="21" t="e">
        <f>VLOOKUP(B532,Hoja1!$B$5:$H$749,21,FALSE)</f>
        <v>#REF!</v>
      </c>
      <c r="W532" s="63" t="e">
        <f t="shared" si="314"/>
        <v>#REF!</v>
      </c>
    </row>
    <row r="533" spans="1:23" x14ac:dyDescent="0.3">
      <c r="A533" s="4">
        <v>529</v>
      </c>
      <c r="B533" s="5" t="s">
        <v>1094</v>
      </c>
      <c r="C533" s="5" t="s">
        <v>936</v>
      </c>
      <c r="D533" s="5" t="s">
        <v>1081</v>
      </c>
      <c r="E533" s="5" t="s">
        <v>1095</v>
      </c>
      <c r="F533" s="6" t="s">
        <v>12</v>
      </c>
      <c r="G533" s="15">
        <v>478258.68</v>
      </c>
      <c r="H533" s="15">
        <v>148705.41</v>
      </c>
      <c r="I533" s="23">
        <f t="shared" si="315"/>
        <v>-0.68910000000000005</v>
      </c>
      <c r="J533" s="22" t="s">
        <v>1543</v>
      </c>
      <c r="K533" s="31" t="str">
        <f t="shared" si="323"/>
        <v>Subgrupo 1.1</v>
      </c>
      <c r="L533" s="28" t="s">
        <v>1555</v>
      </c>
      <c r="M533" s="28" t="s">
        <v>1556</v>
      </c>
      <c r="N533" s="36">
        <f>ROUND(IF(0.75*G533&lt;1.03*H533,0.75*G533,1.03*H533),1)</f>
        <v>153166.6</v>
      </c>
      <c r="O533" s="37">
        <f>ROUND(IF(G533&lt;1.08*H533,G533,1.08*H533),2)</f>
        <v>160601.84</v>
      </c>
      <c r="P533" s="59">
        <f>IFERROR(VLOOKUP(B533,#REF!,2,FALSE),0)</f>
        <v>0</v>
      </c>
      <c r="Q533" s="60">
        <f>IFERROR(VLOOKUP(B533,#REF!,2,FALSE),0)</f>
        <v>0</v>
      </c>
      <c r="R533" s="53">
        <f t="shared" si="311"/>
        <v>0</v>
      </c>
      <c r="S533" s="67">
        <f t="shared" si="318"/>
        <v>0</v>
      </c>
      <c r="T533" s="65">
        <f t="shared" si="312"/>
        <v>0</v>
      </c>
      <c r="U533" s="64">
        <f t="shared" si="313"/>
        <v>0</v>
      </c>
      <c r="V533" s="21" t="e">
        <f>VLOOKUP(B533,Hoja1!$B$5:$H$749,21,FALSE)</f>
        <v>#REF!</v>
      </c>
      <c r="W533" s="63" t="e">
        <f t="shared" si="314"/>
        <v>#REF!</v>
      </c>
    </row>
    <row r="534" spans="1:23" x14ac:dyDescent="0.3">
      <c r="A534" s="4">
        <v>530</v>
      </c>
      <c r="B534" s="5" t="s">
        <v>1096</v>
      </c>
      <c r="C534" s="5" t="s">
        <v>936</v>
      </c>
      <c r="D534" s="5" t="s">
        <v>1081</v>
      </c>
      <c r="E534" s="5" t="s">
        <v>1097</v>
      </c>
      <c r="F534" s="6" t="s">
        <v>12</v>
      </c>
      <c r="G534" s="15">
        <v>1400</v>
      </c>
      <c r="H534" s="15">
        <v>0</v>
      </c>
      <c r="I534" s="23">
        <f t="shared" si="315"/>
        <v>-1</v>
      </c>
      <c r="J534" s="22" t="s">
        <v>1543</v>
      </c>
      <c r="K534" s="31" t="s">
        <v>1559</v>
      </c>
      <c r="L534" s="22" t="str">
        <f>IFERROR(VLOOKUP(B534,#REF!,5,FALSE)," ")</f>
        <v xml:space="preserve"> </v>
      </c>
      <c r="M534" s="22" t="str">
        <f>IFERROR(VLOOKUP(B534,#REF!,6,FALSE)," ")</f>
        <v xml:space="preserve"> </v>
      </c>
      <c r="N534" s="34" t="str">
        <f t="shared" ref="N534:N536" si="328">+L534</f>
        <v xml:space="preserve"> </v>
      </c>
      <c r="O534" s="35" t="str">
        <f t="shared" ref="O534:O536" si="329">+M534</f>
        <v xml:space="preserve"> </v>
      </c>
      <c r="P534" s="59">
        <f>IFERROR(VLOOKUP(B534,#REF!,2,FALSE),0)</f>
        <v>0</v>
      </c>
      <c r="Q534" s="60">
        <f>IFERROR(VLOOKUP(B534,#REF!,2,FALSE),0)</f>
        <v>0</v>
      </c>
      <c r="R534" s="53">
        <f t="shared" si="311"/>
        <v>0</v>
      </c>
      <c r="S534" s="67">
        <f t="shared" si="318"/>
        <v>0</v>
      </c>
      <c r="T534" s="65">
        <f t="shared" si="312"/>
        <v>0</v>
      </c>
      <c r="U534" s="64">
        <f t="shared" si="313"/>
        <v>0</v>
      </c>
      <c r="V534" s="21" t="e">
        <f>VLOOKUP(B534,Hoja1!$B$5:$H$749,21,FALSE)</f>
        <v>#REF!</v>
      </c>
      <c r="W534" s="63" t="e">
        <f t="shared" si="314"/>
        <v>#REF!</v>
      </c>
    </row>
    <row r="535" spans="1:23" x14ac:dyDescent="0.3">
      <c r="A535" s="4">
        <v>531</v>
      </c>
      <c r="B535" s="5" t="s">
        <v>1098</v>
      </c>
      <c r="C535" s="5" t="s">
        <v>936</v>
      </c>
      <c r="D535" s="5" t="s">
        <v>1081</v>
      </c>
      <c r="E535" s="5" t="s">
        <v>1099</v>
      </c>
      <c r="F535" s="6" t="s">
        <v>12</v>
      </c>
      <c r="G535" s="15">
        <v>58546.720000000001</v>
      </c>
      <c r="H535" s="15">
        <v>0</v>
      </c>
      <c r="I535" s="23">
        <f t="shared" si="315"/>
        <v>-1</v>
      </c>
      <c r="J535" s="22" t="s">
        <v>1543</v>
      </c>
      <c r="K535" s="31" t="s">
        <v>1559</v>
      </c>
      <c r="L535" s="22" t="str">
        <f>IFERROR(VLOOKUP(B535,#REF!,5,FALSE)," ")</f>
        <v xml:space="preserve"> </v>
      </c>
      <c r="M535" s="22" t="str">
        <f>IFERROR(VLOOKUP(B535,#REF!,6,FALSE)," ")</f>
        <v xml:space="preserve"> </v>
      </c>
      <c r="N535" s="34" t="str">
        <f t="shared" si="328"/>
        <v xml:space="preserve"> </v>
      </c>
      <c r="O535" s="35" t="str">
        <f t="shared" si="329"/>
        <v xml:space="preserve"> </v>
      </c>
      <c r="P535" s="59">
        <f>IFERROR(VLOOKUP(B535,#REF!,2,FALSE),0)</f>
        <v>0</v>
      </c>
      <c r="Q535" s="60">
        <f>IFERROR(VLOOKUP(B535,#REF!,2,FALSE),0)</f>
        <v>0</v>
      </c>
      <c r="R535" s="53">
        <f t="shared" si="311"/>
        <v>0</v>
      </c>
      <c r="S535" s="67">
        <f t="shared" si="318"/>
        <v>0</v>
      </c>
      <c r="T535" s="65">
        <f t="shared" si="312"/>
        <v>0</v>
      </c>
      <c r="U535" s="64">
        <f t="shared" si="313"/>
        <v>0</v>
      </c>
      <c r="V535" s="21" t="e">
        <f>VLOOKUP(B535,Hoja1!$B$5:$H$749,21,FALSE)</f>
        <v>#REF!</v>
      </c>
      <c r="W535" s="63" t="e">
        <f t="shared" si="314"/>
        <v>#REF!</v>
      </c>
    </row>
    <row r="536" spans="1:23" x14ac:dyDescent="0.3">
      <c r="A536" s="4">
        <v>532</v>
      </c>
      <c r="B536" s="5" t="s">
        <v>1100</v>
      </c>
      <c r="C536" s="5" t="s">
        <v>936</v>
      </c>
      <c r="D536" s="5" t="s">
        <v>1081</v>
      </c>
      <c r="E536" s="5" t="s">
        <v>1101</v>
      </c>
      <c r="F536" s="6" t="s">
        <v>12</v>
      </c>
      <c r="G536" s="15">
        <v>0</v>
      </c>
      <c r="H536" s="15">
        <v>0</v>
      </c>
      <c r="I536" s="23">
        <f t="shared" si="315"/>
        <v>0</v>
      </c>
      <c r="J536" s="22" t="s">
        <v>1548</v>
      </c>
      <c r="K536" s="31" t="s">
        <v>1559</v>
      </c>
      <c r="L536" s="22" t="str">
        <f>IFERROR(VLOOKUP(B536,#REF!,5,FALSE)," ")</f>
        <v xml:space="preserve"> </v>
      </c>
      <c r="M536" s="22" t="str">
        <f>IFERROR(VLOOKUP(B536,#REF!,6,FALSE)," ")</f>
        <v xml:space="preserve"> </v>
      </c>
      <c r="N536" s="34" t="str">
        <f t="shared" si="328"/>
        <v xml:space="preserve"> </v>
      </c>
      <c r="O536" s="35" t="str">
        <f t="shared" si="329"/>
        <v xml:space="preserve"> </v>
      </c>
      <c r="P536" s="59">
        <f>IFERROR(VLOOKUP(B536,#REF!,2,FALSE),0)</f>
        <v>0</v>
      </c>
      <c r="Q536" s="60">
        <f>IFERROR(VLOOKUP(B536,#REF!,2,FALSE),0)</f>
        <v>0</v>
      </c>
      <c r="R536" s="53">
        <f t="shared" si="311"/>
        <v>0</v>
      </c>
      <c r="S536" s="67">
        <f t="shared" si="318"/>
        <v>0</v>
      </c>
      <c r="T536" s="65">
        <f t="shared" si="312"/>
        <v>0</v>
      </c>
      <c r="U536" s="64">
        <f t="shared" si="313"/>
        <v>0</v>
      </c>
      <c r="V536" s="21" t="e">
        <f>VLOOKUP(B536,Hoja1!$B$5:$H$749,21,FALSE)</f>
        <v>#REF!</v>
      </c>
      <c r="W536" s="63" t="e">
        <f t="shared" si="314"/>
        <v>#REF!</v>
      </c>
    </row>
    <row r="537" spans="1:23" x14ac:dyDescent="0.3">
      <c r="A537" s="4">
        <v>533</v>
      </c>
      <c r="B537" s="5" t="s">
        <v>1102</v>
      </c>
      <c r="C537" s="5" t="s">
        <v>936</v>
      </c>
      <c r="D537" s="5" t="s">
        <v>1081</v>
      </c>
      <c r="E537" s="5" t="s">
        <v>1103</v>
      </c>
      <c r="F537" s="6" t="s">
        <v>12</v>
      </c>
      <c r="G537" s="15">
        <v>18565.37</v>
      </c>
      <c r="H537" s="15">
        <v>3345.88</v>
      </c>
      <c r="I537" s="23">
        <f t="shared" si="315"/>
        <v>-0.81979999999999997</v>
      </c>
      <c r="J537" s="22" t="s">
        <v>1543</v>
      </c>
      <c r="K537" s="31" t="str">
        <f t="shared" si="323"/>
        <v>Subgrupo 1.1</v>
      </c>
      <c r="L537" s="28" t="s">
        <v>1555</v>
      </c>
      <c r="M537" s="28" t="s">
        <v>1556</v>
      </c>
      <c r="N537" s="36">
        <f>ROUND(IF(0.75*G537&lt;1.03*H537,0.75*G537,1.03*H537),1)</f>
        <v>3446.3</v>
      </c>
      <c r="O537" s="37">
        <f>ROUND(IF(G537&lt;1.08*H537,G537,1.08*H537),2)</f>
        <v>3613.55</v>
      </c>
      <c r="P537" s="59">
        <f>IFERROR(VLOOKUP(B537,#REF!,2,FALSE),0)</f>
        <v>0</v>
      </c>
      <c r="Q537" s="60">
        <f>IFERROR(VLOOKUP(B537,#REF!,2,FALSE),0)</f>
        <v>0</v>
      </c>
      <c r="R537" s="53">
        <f t="shared" si="311"/>
        <v>0</v>
      </c>
      <c r="S537" s="67">
        <f t="shared" si="318"/>
        <v>0</v>
      </c>
      <c r="T537" s="65">
        <f t="shared" si="312"/>
        <v>0</v>
      </c>
      <c r="U537" s="64">
        <f t="shared" si="313"/>
        <v>0</v>
      </c>
      <c r="V537" s="21" t="e">
        <f>VLOOKUP(B537,Hoja1!$B$5:$H$749,21,FALSE)</f>
        <v>#REF!</v>
      </c>
      <c r="W537" s="63" t="e">
        <f t="shared" si="314"/>
        <v>#REF!</v>
      </c>
    </row>
    <row r="538" spans="1:23" x14ac:dyDescent="0.3">
      <c r="A538" s="4">
        <v>534</v>
      </c>
      <c r="B538" s="5" t="s">
        <v>1104</v>
      </c>
      <c r="C538" s="5" t="s">
        <v>936</v>
      </c>
      <c r="D538" s="5" t="s">
        <v>1081</v>
      </c>
      <c r="E538" s="5" t="s">
        <v>1105</v>
      </c>
      <c r="F538" s="6" t="s">
        <v>12</v>
      </c>
      <c r="G538" s="15">
        <v>540833.3600000001</v>
      </c>
      <c r="H538" s="15">
        <v>748466.13</v>
      </c>
      <c r="I538" s="23">
        <f t="shared" si="315"/>
        <v>0.38390000000000002</v>
      </c>
      <c r="J538" s="22" t="s">
        <v>1550</v>
      </c>
      <c r="K538" s="31" t="str">
        <f t="shared" si="323"/>
        <v xml:space="preserve">Grupo 2 </v>
      </c>
      <c r="L538" s="24">
        <f t="shared" ref="L538:L539" si="330">IF(H538&gt;=G538,10.8%," ")</f>
        <v>0.10800000000000001</v>
      </c>
      <c r="M538" s="24">
        <f t="shared" ref="M538:M539" si="331">IF(H538&gt;=G538,16%," ")</f>
        <v>0.16</v>
      </c>
      <c r="N538" s="34">
        <f t="shared" ref="N538:N539" si="332">ROUND(H538*(1+L538),2)</f>
        <v>829300.47</v>
      </c>
      <c r="O538" s="35">
        <f t="shared" ref="O538:O539" si="333">ROUND(H538*(1+M538),2)</f>
        <v>868220.71</v>
      </c>
      <c r="P538" s="59">
        <f>IFERROR(VLOOKUP(B538,#REF!,2,FALSE),0)</f>
        <v>0</v>
      </c>
      <c r="Q538" s="60">
        <f>IFERROR(VLOOKUP(B538,#REF!,2,FALSE),0)</f>
        <v>0</v>
      </c>
      <c r="R538" s="53">
        <f t="shared" si="311"/>
        <v>0</v>
      </c>
      <c r="S538" s="67">
        <f t="shared" si="318"/>
        <v>0</v>
      </c>
      <c r="T538" s="65">
        <f t="shared" si="312"/>
        <v>0</v>
      </c>
      <c r="U538" s="64">
        <f t="shared" si="313"/>
        <v>0</v>
      </c>
      <c r="V538" s="21" t="e">
        <f>VLOOKUP(B538,Hoja1!$B$5:$H$749,21,FALSE)</f>
        <v>#REF!</v>
      </c>
      <c r="W538" s="63" t="e">
        <f t="shared" si="314"/>
        <v>#REF!</v>
      </c>
    </row>
    <row r="539" spans="1:23" x14ac:dyDescent="0.3">
      <c r="A539" s="4">
        <v>535</v>
      </c>
      <c r="B539" s="5" t="s">
        <v>1106</v>
      </c>
      <c r="C539" s="5" t="s">
        <v>936</v>
      </c>
      <c r="D539" s="5" t="s">
        <v>1081</v>
      </c>
      <c r="E539" s="5" t="s">
        <v>1107</v>
      </c>
      <c r="F539" s="6" t="s">
        <v>12</v>
      </c>
      <c r="G539" s="15">
        <v>190129.45</v>
      </c>
      <c r="H539" s="15">
        <v>282367.76</v>
      </c>
      <c r="I539" s="23">
        <f t="shared" si="315"/>
        <v>0.48509999999999998</v>
      </c>
      <c r="J539" s="22" t="s">
        <v>1550</v>
      </c>
      <c r="K539" s="31" t="str">
        <f t="shared" si="323"/>
        <v xml:space="preserve">Grupo 2 </v>
      </c>
      <c r="L539" s="24">
        <f t="shared" si="330"/>
        <v>0.10800000000000001</v>
      </c>
      <c r="M539" s="24">
        <f t="shared" si="331"/>
        <v>0.16</v>
      </c>
      <c r="N539" s="34">
        <f t="shared" si="332"/>
        <v>312863.48</v>
      </c>
      <c r="O539" s="35">
        <f t="shared" si="333"/>
        <v>327546.59999999998</v>
      </c>
      <c r="P539" s="59">
        <f>IFERROR(VLOOKUP(B539,#REF!,2,FALSE),0)</f>
        <v>0</v>
      </c>
      <c r="Q539" s="60">
        <f>IFERROR(VLOOKUP(B539,#REF!,2,FALSE),0)</f>
        <v>0</v>
      </c>
      <c r="R539" s="53">
        <f t="shared" si="311"/>
        <v>0</v>
      </c>
      <c r="S539" s="67">
        <f t="shared" si="318"/>
        <v>0</v>
      </c>
      <c r="T539" s="65">
        <f t="shared" si="312"/>
        <v>0</v>
      </c>
      <c r="U539" s="64">
        <f t="shared" si="313"/>
        <v>0</v>
      </c>
      <c r="V539" s="21" t="e">
        <f>VLOOKUP(B539,Hoja1!$B$5:$H$749,21,FALSE)</f>
        <v>#REF!</v>
      </c>
      <c r="W539" s="63" t="e">
        <f t="shared" si="314"/>
        <v>#REF!</v>
      </c>
    </row>
    <row r="540" spans="1:23" x14ac:dyDescent="0.3">
      <c r="A540" s="4">
        <v>536</v>
      </c>
      <c r="B540" s="5" t="s">
        <v>1108</v>
      </c>
      <c r="C540" s="5" t="s">
        <v>936</v>
      </c>
      <c r="D540" s="5" t="s">
        <v>1081</v>
      </c>
      <c r="E540" s="5" t="s">
        <v>1109</v>
      </c>
      <c r="F540" s="6" t="s">
        <v>12</v>
      </c>
      <c r="G540" s="15">
        <v>0</v>
      </c>
      <c r="H540" s="15">
        <v>0</v>
      </c>
      <c r="I540" s="23">
        <f t="shared" si="315"/>
        <v>0</v>
      </c>
      <c r="J540" s="22" t="s">
        <v>1548</v>
      </c>
      <c r="K540" s="31" t="s">
        <v>1559</v>
      </c>
      <c r="L540" s="22" t="str">
        <f>IFERROR(VLOOKUP(B540,#REF!,5,FALSE)," ")</f>
        <v xml:space="preserve"> </v>
      </c>
      <c r="M540" s="22" t="str">
        <f>IFERROR(VLOOKUP(B540,#REF!,6,FALSE)," ")</f>
        <v xml:space="preserve"> </v>
      </c>
      <c r="N540" s="34" t="str">
        <f>+L540</f>
        <v xml:space="preserve"> </v>
      </c>
      <c r="O540" s="35" t="str">
        <f>+M540</f>
        <v xml:space="preserve"> </v>
      </c>
      <c r="P540" s="59">
        <f>IFERROR(VLOOKUP(B540,#REF!,2,FALSE),0)</f>
        <v>0</v>
      </c>
      <c r="Q540" s="60">
        <f>IFERROR(VLOOKUP(B540,#REF!,2,FALSE),0)</f>
        <v>0</v>
      </c>
      <c r="R540" s="53">
        <f t="shared" si="311"/>
        <v>0</v>
      </c>
      <c r="S540" s="67">
        <f t="shared" si="318"/>
        <v>0</v>
      </c>
      <c r="T540" s="65">
        <f t="shared" si="312"/>
        <v>0</v>
      </c>
      <c r="U540" s="64">
        <f t="shared" si="313"/>
        <v>0</v>
      </c>
      <c r="V540" s="21" t="e">
        <f>VLOOKUP(B540,Hoja1!$B$5:$H$749,21,FALSE)</f>
        <v>#REF!</v>
      </c>
      <c r="W540" s="63" t="e">
        <f t="shared" si="314"/>
        <v>#REF!</v>
      </c>
    </row>
    <row r="541" spans="1:23" x14ac:dyDescent="0.3">
      <c r="A541" s="4">
        <v>537</v>
      </c>
      <c r="B541" s="5" t="s">
        <v>1110</v>
      </c>
      <c r="C541" s="5" t="s">
        <v>936</v>
      </c>
      <c r="D541" s="5" t="s">
        <v>1081</v>
      </c>
      <c r="E541" s="5" t="s">
        <v>1111</v>
      </c>
      <c r="F541" s="6" t="s">
        <v>12</v>
      </c>
      <c r="G541" s="15">
        <v>106584.39</v>
      </c>
      <c r="H541" s="15">
        <v>31105</v>
      </c>
      <c r="I541" s="23">
        <f t="shared" si="315"/>
        <v>-0.70820000000000005</v>
      </c>
      <c r="J541" s="22" t="s">
        <v>1543</v>
      </c>
      <c r="K541" s="31" t="str">
        <f t="shared" si="323"/>
        <v>Subgrupo 1.1</v>
      </c>
      <c r="L541" s="28" t="s">
        <v>1555</v>
      </c>
      <c r="M541" s="28" t="s">
        <v>1556</v>
      </c>
      <c r="N541" s="36">
        <f t="shared" ref="N541:N542" si="334">ROUND(IF(0.75*G541&lt;1.03*H541,0.75*G541,1.03*H541),1)</f>
        <v>32038.2</v>
      </c>
      <c r="O541" s="37">
        <f t="shared" ref="O541:O542" si="335">ROUND(IF(G541&lt;1.08*H541,G541,1.08*H541),2)</f>
        <v>33593.4</v>
      </c>
      <c r="P541" s="59">
        <f>IFERROR(VLOOKUP(B541,#REF!,2,FALSE),0)</f>
        <v>0</v>
      </c>
      <c r="Q541" s="60">
        <f>IFERROR(VLOOKUP(B541,#REF!,2,FALSE),0)</f>
        <v>0</v>
      </c>
      <c r="R541" s="53">
        <f t="shared" si="311"/>
        <v>0</v>
      </c>
      <c r="S541" s="67">
        <f t="shared" si="318"/>
        <v>0</v>
      </c>
      <c r="T541" s="65">
        <f t="shared" si="312"/>
        <v>0</v>
      </c>
      <c r="U541" s="64">
        <f t="shared" si="313"/>
        <v>0</v>
      </c>
      <c r="V541" s="21" t="e">
        <f>VLOOKUP(B541,Hoja1!$B$5:$H$749,21,FALSE)</f>
        <v>#REF!</v>
      </c>
      <c r="W541" s="63" t="e">
        <f t="shared" si="314"/>
        <v>#REF!</v>
      </c>
    </row>
    <row r="542" spans="1:23" x14ac:dyDescent="0.3">
      <c r="A542" s="4">
        <v>538</v>
      </c>
      <c r="B542" s="5" t="s">
        <v>1112</v>
      </c>
      <c r="C542" s="5" t="s">
        <v>936</v>
      </c>
      <c r="D542" s="5" t="s">
        <v>1081</v>
      </c>
      <c r="E542" s="5" t="s">
        <v>1113</v>
      </c>
      <c r="F542" s="6" t="s">
        <v>12</v>
      </c>
      <c r="G542" s="15">
        <v>724314.05999999982</v>
      </c>
      <c r="H542" s="15">
        <v>318145.87</v>
      </c>
      <c r="I542" s="23">
        <f t="shared" si="315"/>
        <v>-0.56079999999999997</v>
      </c>
      <c r="J542" s="22" t="s">
        <v>1543</v>
      </c>
      <c r="K542" s="31" t="str">
        <f t="shared" si="323"/>
        <v>Subgrupo 1.1</v>
      </c>
      <c r="L542" s="28" t="s">
        <v>1555</v>
      </c>
      <c r="M542" s="28" t="s">
        <v>1556</v>
      </c>
      <c r="N542" s="36">
        <f t="shared" si="334"/>
        <v>327690.2</v>
      </c>
      <c r="O542" s="37">
        <f t="shared" si="335"/>
        <v>343597.54</v>
      </c>
      <c r="P542" s="59">
        <f>IFERROR(VLOOKUP(B542,#REF!,2,FALSE),0)</f>
        <v>0</v>
      </c>
      <c r="Q542" s="60">
        <f>IFERROR(VLOOKUP(B542,#REF!,2,FALSE),0)</f>
        <v>0</v>
      </c>
      <c r="R542" s="53">
        <f t="shared" si="311"/>
        <v>0</v>
      </c>
      <c r="S542" s="67">
        <f t="shared" si="318"/>
        <v>0</v>
      </c>
      <c r="T542" s="65">
        <f t="shared" si="312"/>
        <v>0</v>
      </c>
      <c r="U542" s="64">
        <f t="shared" si="313"/>
        <v>0</v>
      </c>
      <c r="V542" s="21" t="e">
        <f>VLOOKUP(B542,Hoja1!$B$5:$H$749,21,FALSE)</f>
        <v>#REF!</v>
      </c>
      <c r="W542" s="63" t="e">
        <f t="shared" si="314"/>
        <v>#REF!</v>
      </c>
    </row>
    <row r="543" spans="1:23" x14ac:dyDescent="0.3">
      <c r="A543" s="4">
        <v>539</v>
      </c>
      <c r="B543" s="5" t="s">
        <v>1114</v>
      </c>
      <c r="C543" s="5" t="s">
        <v>936</v>
      </c>
      <c r="D543" s="5" t="s">
        <v>1081</v>
      </c>
      <c r="E543" s="5" t="s">
        <v>1115</v>
      </c>
      <c r="F543" s="6" t="s">
        <v>12</v>
      </c>
      <c r="G543" s="15">
        <v>0</v>
      </c>
      <c r="H543" s="15">
        <v>0</v>
      </c>
      <c r="I543" s="23">
        <f t="shared" si="315"/>
        <v>0</v>
      </c>
      <c r="J543" s="22" t="s">
        <v>1548</v>
      </c>
      <c r="K543" s="31" t="s">
        <v>1559</v>
      </c>
      <c r="L543" s="22" t="str">
        <f>IFERROR(VLOOKUP(B543,#REF!,5,FALSE)," ")</f>
        <v xml:space="preserve"> </v>
      </c>
      <c r="M543" s="22" t="str">
        <f>IFERROR(VLOOKUP(B543,#REF!,6,FALSE)," ")</f>
        <v xml:space="preserve"> </v>
      </c>
      <c r="N543" s="34" t="str">
        <f t="shared" ref="N543:N544" si="336">+L543</f>
        <v xml:space="preserve"> </v>
      </c>
      <c r="O543" s="35" t="str">
        <f t="shared" ref="O543:O544" si="337">+M543</f>
        <v xml:space="preserve"> </v>
      </c>
      <c r="P543" s="59">
        <f>IFERROR(VLOOKUP(B543,#REF!,2,FALSE),0)</f>
        <v>0</v>
      </c>
      <c r="Q543" s="60">
        <f>IFERROR(VLOOKUP(B543,#REF!,2,FALSE),0)</f>
        <v>0</v>
      </c>
      <c r="R543" s="53">
        <f t="shared" si="311"/>
        <v>0</v>
      </c>
      <c r="S543" s="67">
        <f t="shared" si="318"/>
        <v>0</v>
      </c>
      <c r="T543" s="65">
        <f t="shared" si="312"/>
        <v>0</v>
      </c>
      <c r="U543" s="64">
        <f t="shared" si="313"/>
        <v>0</v>
      </c>
      <c r="V543" s="21" t="e">
        <f>VLOOKUP(B543,Hoja1!$B$5:$H$749,21,FALSE)</f>
        <v>#REF!</v>
      </c>
      <c r="W543" s="63" t="e">
        <f t="shared" si="314"/>
        <v>#REF!</v>
      </c>
    </row>
    <row r="544" spans="1:23" x14ac:dyDescent="0.3">
      <c r="A544" s="4">
        <v>540</v>
      </c>
      <c r="B544" s="5" t="s">
        <v>1116</v>
      </c>
      <c r="C544" s="5" t="s">
        <v>936</v>
      </c>
      <c r="D544" s="5" t="s">
        <v>1081</v>
      </c>
      <c r="E544" s="5" t="s">
        <v>1117</v>
      </c>
      <c r="F544" s="6" t="s">
        <v>12</v>
      </c>
      <c r="G544" s="15">
        <v>0</v>
      </c>
      <c r="H544" s="15">
        <v>0</v>
      </c>
      <c r="I544" s="23">
        <f t="shared" si="315"/>
        <v>0</v>
      </c>
      <c r="J544" s="22" t="s">
        <v>1548</v>
      </c>
      <c r="K544" s="31" t="s">
        <v>1559</v>
      </c>
      <c r="L544" s="22" t="str">
        <f>IFERROR(VLOOKUP(B544,#REF!,5,FALSE)," ")</f>
        <v xml:space="preserve"> </v>
      </c>
      <c r="M544" s="22" t="str">
        <f>IFERROR(VLOOKUP(B544,#REF!,6,FALSE)," ")</f>
        <v xml:space="preserve"> </v>
      </c>
      <c r="N544" s="34" t="str">
        <f t="shared" si="336"/>
        <v xml:space="preserve"> </v>
      </c>
      <c r="O544" s="35" t="str">
        <f t="shared" si="337"/>
        <v xml:space="preserve"> </v>
      </c>
      <c r="P544" s="59">
        <f>IFERROR(VLOOKUP(B544,#REF!,2,FALSE),0)</f>
        <v>0</v>
      </c>
      <c r="Q544" s="60">
        <f>IFERROR(VLOOKUP(B544,#REF!,2,FALSE),0)</f>
        <v>0</v>
      </c>
      <c r="R544" s="53">
        <f t="shared" si="311"/>
        <v>0</v>
      </c>
      <c r="S544" s="67">
        <f t="shared" si="318"/>
        <v>0</v>
      </c>
      <c r="T544" s="65">
        <f t="shared" si="312"/>
        <v>0</v>
      </c>
      <c r="U544" s="64">
        <f t="shared" si="313"/>
        <v>0</v>
      </c>
      <c r="V544" s="21" t="e">
        <f>VLOOKUP(B544,Hoja1!$B$5:$H$749,21,FALSE)</f>
        <v>#REF!</v>
      </c>
      <c r="W544" s="63" t="e">
        <f t="shared" si="314"/>
        <v>#REF!</v>
      </c>
    </row>
    <row r="545" spans="1:23" x14ac:dyDescent="0.3">
      <c r="A545" s="7">
        <v>541</v>
      </c>
      <c r="B545" s="8" t="s">
        <v>1118</v>
      </c>
      <c r="C545" s="8" t="s">
        <v>936</v>
      </c>
      <c r="D545" s="8" t="s">
        <v>1119</v>
      </c>
      <c r="E545" s="8" t="s">
        <v>1120</v>
      </c>
      <c r="F545" s="9" t="s">
        <v>9</v>
      </c>
      <c r="G545" s="15">
        <v>5432387.8100000005</v>
      </c>
      <c r="H545" s="15">
        <v>4408433.88</v>
      </c>
      <c r="I545" s="23">
        <f t="shared" si="315"/>
        <v>-0.1885</v>
      </c>
      <c r="J545" s="22" t="s">
        <v>1546</v>
      </c>
      <c r="K545" s="30" t="str">
        <f t="shared" si="310"/>
        <v>-20%≤ X &lt; -10%A</v>
      </c>
      <c r="L545" s="24" t="e">
        <f>VLOOKUP(K545,#REF!,2,FALSE)</f>
        <v>#REF!</v>
      </c>
      <c r="M545" s="24" t="e">
        <f>VLOOKUP(K545,#REF!,3,FALSE)</f>
        <v>#REF!</v>
      </c>
      <c r="N545" s="34" t="e">
        <f t="shared" ref="N545:N549" si="338">ROUND(H545*(1+L545),2)</f>
        <v>#REF!</v>
      </c>
      <c r="O545" s="35" t="e">
        <f t="shared" ref="O545:O549" si="339">ROUND(H545*(1+M545),2)</f>
        <v>#REF!</v>
      </c>
      <c r="P545" s="57">
        <f>IFERROR(VLOOKUP(B545,#REF!,2,FALSE),0)</f>
        <v>0</v>
      </c>
      <c r="Q545" s="58">
        <f>IFERROR(VLOOKUP(B545,#REF!,2,FALSE),0)</f>
        <v>0</v>
      </c>
      <c r="R545" s="54">
        <f t="shared" si="311"/>
        <v>0</v>
      </c>
      <c r="S545" s="67" t="e">
        <f t="shared" si="318"/>
        <v>#REF!</v>
      </c>
      <c r="T545" s="65" t="e">
        <f t="shared" si="312"/>
        <v>#REF!</v>
      </c>
      <c r="U545" s="64" t="e">
        <f t="shared" si="313"/>
        <v>#REF!</v>
      </c>
      <c r="V545" s="21" t="e">
        <f>VLOOKUP(B545,Hoja1!$B$5:$H$749,21,FALSE)</f>
        <v>#REF!</v>
      </c>
      <c r="W545" s="63" t="e">
        <f t="shared" si="314"/>
        <v>#REF!</v>
      </c>
    </row>
    <row r="546" spans="1:23" x14ac:dyDescent="0.3">
      <c r="A546" s="4">
        <v>542</v>
      </c>
      <c r="B546" s="5" t="s">
        <v>1121</v>
      </c>
      <c r="C546" s="5" t="s">
        <v>936</v>
      </c>
      <c r="D546" s="5" t="s">
        <v>1119</v>
      </c>
      <c r="E546" s="5" t="s">
        <v>1122</v>
      </c>
      <c r="F546" s="6" t="s">
        <v>60</v>
      </c>
      <c r="G546" s="15">
        <v>255469.73</v>
      </c>
      <c r="H546" s="15">
        <v>199858.48999999996</v>
      </c>
      <c r="I546" s="23">
        <f t="shared" si="315"/>
        <v>-0.2177</v>
      </c>
      <c r="J546" s="22" t="s">
        <v>1545</v>
      </c>
      <c r="K546" s="30" t="str">
        <f t="shared" si="310"/>
        <v>-30%≤ X &lt; -20%D</v>
      </c>
      <c r="L546" s="24" t="e">
        <f>VLOOKUP(K546,#REF!,2,FALSE)</f>
        <v>#REF!</v>
      </c>
      <c r="M546" s="24" t="e">
        <f>VLOOKUP(K546,#REF!,3,FALSE)</f>
        <v>#REF!</v>
      </c>
      <c r="N546" s="34" t="e">
        <f t="shared" si="338"/>
        <v>#REF!</v>
      </c>
      <c r="O546" s="35" t="e">
        <f t="shared" si="339"/>
        <v>#REF!</v>
      </c>
      <c r="P546" s="57">
        <f>IFERROR(VLOOKUP(B546,#REF!,2,FALSE),0)</f>
        <v>0</v>
      </c>
      <c r="Q546" s="58">
        <f>IFERROR(VLOOKUP(B546,#REF!,2,FALSE),0)</f>
        <v>0</v>
      </c>
      <c r="R546" s="54">
        <f t="shared" si="311"/>
        <v>0</v>
      </c>
      <c r="S546" s="67" t="e">
        <f t="shared" si="318"/>
        <v>#REF!</v>
      </c>
      <c r="T546" s="65" t="e">
        <f t="shared" si="312"/>
        <v>#REF!</v>
      </c>
      <c r="U546" s="64" t="e">
        <f t="shared" si="313"/>
        <v>#REF!</v>
      </c>
      <c r="V546" s="21" t="e">
        <f>VLOOKUP(B546,Hoja1!$B$5:$H$749,21,FALSE)</f>
        <v>#REF!</v>
      </c>
      <c r="W546" s="63" t="e">
        <f t="shared" si="314"/>
        <v>#REF!</v>
      </c>
    </row>
    <row r="547" spans="1:23" x14ac:dyDescent="0.3">
      <c r="A547" s="4">
        <v>543</v>
      </c>
      <c r="B547" s="5" t="s">
        <v>1123</v>
      </c>
      <c r="C547" s="5" t="s">
        <v>936</v>
      </c>
      <c r="D547" s="5" t="s">
        <v>1119</v>
      </c>
      <c r="E547" s="5" t="s">
        <v>1124</v>
      </c>
      <c r="F547" s="6" t="s">
        <v>60</v>
      </c>
      <c r="G547" s="15">
        <v>1235869.99</v>
      </c>
      <c r="H547" s="15">
        <v>733355.04999999993</v>
      </c>
      <c r="I547" s="23">
        <f t="shared" si="315"/>
        <v>-0.40660000000000002</v>
      </c>
      <c r="J547" s="22" t="s">
        <v>1543</v>
      </c>
      <c r="K547" s="30" t="str">
        <f t="shared" si="310"/>
        <v>X &lt; -40%D</v>
      </c>
      <c r="L547" s="24" t="e">
        <f>VLOOKUP(K547,#REF!,2,FALSE)</f>
        <v>#REF!</v>
      </c>
      <c r="M547" s="24" t="e">
        <f>VLOOKUP(K547,#REF!,3,FALSE)</f>
        <v>#REF!</v>
      </c>
      <c r="N547" s="34" t="e">
        <f t="shared" si="338"/>
        <v>#REF!</v>
      </c>
      <c r="O547" s="35" t="e">
        <f t="shared" si="339"/>
        <v>#REF!</v>
      </c>
      <c r="P547" s="57">
        <f>IFERROR(VLOOKUP(B547,#REF!,2,FALSE),0)</f>
        <v>0</v>
      </c>
      <c r="Q547" s="58">
        <f>IFERROR(VLOOKUP(B547,#REF!,2,FALSE),0)</f>
        <v>0</v>
      </c>
      <c r="R547" s="54">
        <f t="shared" si="311"/>
        <v>0</v>
      </c>
      <c r="S547" s="67" t="e">
        <f t="shared" si="318"/>
        <v>#REF!</v>
      </c>
      <c r="T547" s="65" t="e">
        <f t="shared" si="312"/>
        <v>#REF!</v>
      </c>
      <c r="U547" s="64" t="e">
        <f t="shared" si="313"/>
        <v>#REF!</v>
      </c>
      <c r="V547" s="21" t="e">
        <f>VLOOKUP(B547,Hoja1!$B$5:$H$749,21,FALSE)</f>
        <v>#REF!</v>
      </c>
      <c r="W547" s="63" t="e">
        <f t="shared" si="314"/>
        <v>#REF!</v>
      </c>
    </row>
    <row r="548" spans="1:23" x14ac:dyDescent="0.3">
      <c r="A548" s="4">
        <v>544</v>
      </c>
      <c r="B548" s="5" t="s">
        <v>1125</v>
      </c>
      <c r="C548" s="5" t="s">
        <v>936</v>
      </c>
      <c r="D548" s="5" t="s">
        <v>1119</v>
      </c>
      <c r="E548" s="5" t="s">
        <v>1119</v>
      </c>
      <c r="F548" s="6" t="s">
        <v>60</v>
      </c>
      <c r="G548" s="15">
        <v>1786619.2099999997</v>
      </c>
      <c r="H548" s="15">
        <v>1386077.7699999998</v>
      </c>
      <c r="I548" s="23">
        <f t="shared" si="315"/>
        <v>-0.22420000000000001</v>
      </c>
      <c r="J548" s="22" t="s">
        <v>1545</v>
      </c>
      <c r="K548" s="30" t="str">
        <f t="shared" si="310"/>
        <v>-30%≤ X &lt; -20%D</v>
      </c>
      <c r="L548" s="24" t="e">
        <f>VLOOKUP(K548,#REF!,2,FALSE)</f>
        <v>#REF!</v>
      </c>
      <c r="M548" s="24" t="e">
        <f>VLOOKUP(K548,#REF!,3,FALSE)</f>
        <v>#REF!</v>
      </c>
      <c r="N548" s="34" t="e">
        <f t="shared" si="338"/>
        <v>#REF!</v>
      </c>
      <c r="O548" s="35" t="e">
        <f t="shared" si="339"/>
        <v>#REF!</v>
      </c>
      <c r="P548" s="57">
        <f>IFERROR(VLOOKUP(B548,#REF!,2,FALSE),0)</f>
        <v>0</v>
      </c>
      <c r="Q548" s="58">
        <f>IFERROR(VLOOKUP(B548,#REF!,2,FALSE),0)</f>
        <v>0</v>
      </c>
      <c r="R548" s="54">
        <f t="shared" si="311"/>
        <v>0</v>
      </c>
      <c r="S548" s="67" t="e">
        <f t="shared" si="318"/>
        <v>#REF!</v>
      </c>
      <c r="T548" s="65" t="e">
        <f t="shared" si="312"/>
        <v>#REF!</v>
      </c>
      <c r="U548" s="64" t="e">
        <f t="shared" si="313"/>
        <v>#REF!</v>
      </c>
      <c r="V548" s="21" t="e">
        <f>VLOOKUP(B548,Hoja1!$B$5:$H$749,21,FALSE)</f>
        <v>#REF!</v>
      </c>
      <c r="W548" s="63" t="e">
        <f t="shared" si="314"/>
        <v>#REF!</v>
      </c>
    </row>
    <row r="549" spans="1:23" x14ac:dyDescent="0.3">
      <c r="A549" s="4">
        <v>545</v>
      </c>
      <c r="B549" s="5" t="s">
        <v>1126</v>
      </c>
      <c r="C549" s="5" t="s">
        <v>936</v>
      </c>
      <c r="D549" s="5" t="s">
        <v>1119</v>
      </c>
      <c r="E549" s="5" t="s">
        <v>1127</v>
      </c>
      <c r="F549" s="6" t="s">
        <v>60</v>
      </c>
      <c r="G549" s="15">
        <v>2538434.4899999998</v>
      </c>
      <c r="H549" s="15">
        <v>2002881.7100000004</v>
      </c>
      <c r="I549" s="23">
        <f t="shared" si="315"/>
        <v>-0.21099999999999999</v>
      </c>
      <c r="J549" s="22" t="s">
        <v>1545</v>
      </c>
      <c r="K549" s="30" t="str">
        <f t="shared" si="310"/>
        <v>-30%≤ X &lt; -20%D</v>
      </c>
      <c r="L549" s="24" t="e">
        <f>VLOOKUP(K549,#REF!,2,FALSE)</f>
        <v>#REF!</v>
      </c>
      <c r="M549" s="24" t="e">
        <f>VLOOKUP(K549,#REF!,3,FALSE)</f>
        <v>#REF!</v>
      </c>
      <c r="N549" s="34" t="e">
        <f t="shared" si="338"/>
        <v>#REF!</v>
      </c>
      <c r="O549" s="35" t="e">
        <f t="shared" si="339"/>
        <v>#REF!</v>
      </c>
      <c r="P549" s="57">
        <f>IFERROR(VLOOKUP(B549,#REF!,2,FALSE),0)</f>
        <v>0</v>
      </c>
      <c r="Q549" s="58">
        <f>IFERROR(VLOOKUP(B549,#REF!,2,FALSE),0)</f>
        <v>0</v>
      </c>
      <c r="R549" s="54">
        <f t="shared" si="311"/>
        <v>0</v>
      </c>
      <c r="S549" s="67" t="e">
        <f t="shared" si="318"/>
        <v>#REF!</v>
      </c>
      <c r="T549" s="65" t="e">
        <f t="shared" si="312"/>
        <v>#REF!</v>
      </c>
      <c r="U549" s="64" t="e">
        <f t="shared" si="313"/>
        <v>#REF!</v>
      </c>
      <c r="V549" s="21" t="e">
        <f>VLOOKUP(B549,Hoja1!$B$5:$H$749,21,FALSE)</f>
        <v>#REF!</v>
      </c>
      <c r="W549" s="63" t="e">
        <f t="shared" si="314"/>
        <v>#REF!</v>
      </c>
    </row>
    <row r="550" spans="1:23" x14ac:dyDescent="0.3">
      <c r="A550" s="4">
        <v>546</v>
      </c>
      <c r="B550" s="5" t="s">
        <v>1128</v>
      </c>
      <c r="C550" s="5" t="s">
        <v>936</v>
      </c>
      <c r="D550" s="5" t="s">
        <v>1119</v>
      </c>
      <c r="E550" s="5" t="s">
        <v>1129</v>
      </c>
      <c r="F550" s="6" t="s">
        <v>12</v>
      </c>
      <c r="G550" s="15">
        <v>1073565.7399999998</v>
      </c>
      <c r="H550" s="15">
        <v>828963.59</v>
      </c>
      <c r="I550" s="23">
        <f t="shared" si="315"/>
        <v>-0.2278</v>
      </c>
      <c r="J550" s="22" t="s">
        <v>1545</v>
      </c>
      <c r="K550" s="31" t="str">
        <f>IF(AND(H550&gt;0,(0.5*G550)&gt;H550),"Subgrupo 1.1",IF(AND((0.5*G550)&lt;H550,G550&gt;H550),"Subgrupo 1.2","Grupo 2 "))</f>
        <v>Subgrupo 1.2</v>
      </c>
      <c r="L550" s="28" t="s">
        <v>1556</v>
      </c>
      <c r="M550" s="28" t="s">
        <v>1557</v>
      </c>
      <c r="N550" s="36">
        <f>ROUND(IF(G550&lt;1.08*H550,G550,1.08*H550),2)</f>
        <v>895280.68</v>
      </c>
      <c r="O550" s="37">
        <f>ROUND(IF(1.05*G550&lt;1.13*H550,1.05*G550,1.13*H550),2)</f>
        <v>936728.86</v>
      </c>
      <c r="P550" s="59">
        <f>IFERROR(VLOOKUP(B550,#REF!,2,FALSE),0)</f>
        <v>0</v>
      </c>
      <c r="Q550" s="60">
        <f>IFERROR(VLOOKUP(B550,#REF!,2,FALSE),0)</f>
        <v>0</v>
      </c>
      <c r="R550" s="53">
        <f t="shared" si="311"/>
        <v>0</v>
      </c>
      <c r="S550" s="67">
        <f t="shared" si="318"/>
        <v>0</v>
      </c>
      <c r="T550" s="65">
        <f t="shared" si="312"/>
        <v>0</v>
      </c>
      <c r="U550" s="64">
        <f t="shared" si="313"/>
        <v>0</v>
      </c>
      <c r="V550" s="21" t="e">
        <f>VLOOKUP(B550,Hoja1!$B$5:$H$749,21,FALSE)</f>
        <v>#REF!</v>
      </c>
      <c r="W550" s="63" t="e">
        <f t="shared" si="314"/>
        <v>#REF!</v>
      </c>
    </row>
    <row r="551" spans="1:23" x14ac:dyDescent="0.3">
      <c r="A551" s="4">
        <v>547</v>
      </c>
      <c r="B551" s="5" t="s">
        <v>1130</v>
      </c>
      <c r="C551" s="5" t="s">
        <v>936</v>
      </c>
      <c r="D551" s="5" t="s">
        <v>1131</v>
      </c>
      <c r="E551" s="5" t="s">
        <v>1131</v>
      </c>
      <c r="F551" s="6" t="s">
        <v>30</v>
      </c>
      <c r="G551" s="15">
        <v>316972.36999999994</v>
      </c>
      <c r="H551" s="15">
        <v>145833.42000000001</v>
      </c>
      <c r="I551" s="23">
        <f t="shared" si="315"/>
        <v>-0.53990000000000005</v>
      </c>
      <c r="J551" s="22" t="s">
        <v>1543</v>
      </c>
      <c r="K551" s="30" t="str">
        <f t="shared" si="310"/>
        <v>X &lt; -40%B</v>
      </c>
      <c r="L551" s="24" t="e">
        <f>VLOOKUP(K551,#REF!,2,FALSE)</f>
        <v>#REF!</v>
      </c>
      <c r="M551" s="24" t="e">
        <f>VLOOKUP(K551,#REF!,3,FALSE)</f>
        <v>#REF!</v>
      </c>
      <c r="N551" s="34" t="e">
        <f>ROUND(H551*(1+L551),2)</f>
        <v>#REF!</v>
      </c>
      <c r="O551" s="35" t="e">
        <f>ROUND(H551*(1+M551),2)</f>
        <v>#REF!</v>
      </c>
      <c r="P551" s="57">
        <f>IFERROR(VLOOKUP(B551,#REF!,2,FALSE),0)</f>
        <v>0</v>
      </c>
      <c r="Q551" s="58">
        <f>IFERROR(VLOOKUP(B551,#REF!,2,FALSE),0)</f>
        <v>0</v>
      </c>
      <c r="R551" s="54">
        <f t="shared" si="311"/>
        <v>0</v>
      </c>
      <c r="S551" s="67" t="e">
        <f t="shared" si="318"/>
        <v>#REF!</v>
      </c>
      <c r="T551" s="65" t="e">
        <f t="shared" si="312"/>
        <v>#REF!</v>
      </c>
      <c r="U551" s="64" t="e">
        <f t="shared" si="313"/>
        <v>#REF!</v>
      </c>
      <c r="V551" s="21" t="e">
        <f>VLOOKUP(B551,Hoja1!$B$5:$H$749,21,FALSE)</f>
        <v>#REF!</v>
      </c>
      <c r="W551" s="63" t="e">
        <f t="shared" si="314"/>
        <v>#REF!</v>
      </c>
    </row>
    <row r="552" spans="1:23" x14ac:dyDescent="0.3">
      <c r="A552" s="4">
        <v>548</v>
      </c>
      <c r="B552" s="5" t="s">
        <v>1132</v>
      </c>
      <c r="C552" s="5" t="s">
        <v>936</v>
      </c>
      <c r="D552" s="5" t="s">
        <v>1131</v>
      </c>
      <c r="E552" s="5" t="s">
        <v>1133</v>
      </c>
      <c r="F552" s="6" t="s">
        <v>12</v>
      </c>
      <c r="G552" s="15">
        <v>36031.58</v>
      </c>
      <c r="H552" s="15">
        <v>35227.4</v>
      </c>
      <c r="I552" s="23">
        <f t="shared" si="315"/>
        <v>-2.23E-2</v>
      </c>
      <c r="J552" s="22" t="s">
        <v>1547</v>
      </c>
      <c r="K552" s="31" t="str">
        <f t="shared" ref="K552:K553" si="340">IF(AND(H552&gt;0,(0.5*G552)&gt;H552),"Subgrupo 1.1",IF(AND((0.5*G552)&lt;H552,G552&gt;H552),"Subgrupo 1.2","Grupo 2 "))</f>
        <v>Subgrupo 1.2</v>
      </c>
      <c r="L552" s="28" t="s">
        <v>1556</v>
      </c>
      <c r="M552" s="28" t="s">
        <v>1557</v>
      </c>
      <c r="N552" s="36">
        <f t="shared" ref="N552:N553" si="341">ROUND(IF(G552&lt;1.08*H552,G552,1.08*H552),2)</f>
        <v>36031.58</v>
      </c>
      <c r="O552" s="37">
        <f t="shared" ref="O552:O553" si="342">ROUND(IF(1.05*G552&lt;1.13*H552,1.05*G552,1.13*H552),2)</f>
        <v>37833.160000000003</v>
      </c>
      <c r="P552" s="59">
        <f>IFERROR(VLOOKUP(B552,#REF!,2,FALSE),0)</f>
        <v>0</v>
      </c>
      <c r="Q552" s="60">
        <f>IFERROR(VLOOKUP(B552,#REF!,2,FALSE),0)</f>
        <v>0</v>
      </c>
      <c r="R552" s="53">
        <f t="shared" si="311"/>
        <v>0</v>
      </c>
      <c r="S552" s="67">
        <f t="shared" si="318"/>
        <v>0</v>
      </c>
      <c r="T552" s="65">
        <f t="shared" si="312"/>
        <v>0</v>
      </c>
      <c r="U552" s="64">
        <f t="shared" si="313"/>
        <v>0</v>
      </c>
      <c r="V552" s="21" t="e">
        <f>VLOOKUP(B552,Hoja1!$B$5:$H$749,21,FALSE)</f>
        <v>#REF!</v>
      </c>
      <c r="W552" s="63" t="e">
        <f t="shared" si="314"/>
        <v>#REF!</v>
      </c>
    </row>
    <row r="553" spans="1:23" x14ac:dyDescent="0.3">
      <c r="A553" s="4">
        <v>549</v>
      </c>
      <c r="B553" s="5" t="s">
        <v>1134</v>
      </c>
      <c r="C553" s="5" t="s">
        <v>936</v>
      </c>
      <c r="D553" s="5" t="s">
        <v>1131</v>
      </c>
      <c r="E553" s="5" t="s">
        <v>1135</v>
      </c>
      <c r="F553" s="6" t="s">
        <v>12</v>
      </c>
      <c r="G553" s="15">
        <v>213655.94999999998</v>
      </c>
      <c r="H553" s="15">
        <v>138971.69999999998</v>
      </c>
      <c r="I553" s="23">
        <f t="shared" si="315"/>
        <v>-0.34960000000000002</v>
      </c>
      <c r="J553" s="22" t="s">
        <v>1544</v>
      </c>
      <c r="K553" s="31" t="str">
        <f t="shared" si="340"/>
        <v>Subgrupo 1.2</v>
      </c>
      <c r="L553" s="28" t="s">
        <v>1556</v>
      </c>
      <c r="M553" s="28" t="s">
        <v>1557</v>
      </c>
      <c r="N553" s="36">
        <f t="shared" si="341"/>
        <v>150089.44</v>
      </c>
      <c r="O553" s="37">
        <f t="shared" si="342"/>
        <v>157038.01999999999</v>
      </c>
      <c r="P553" s="59">
        <f>IFERROR(VLOOKUP(B553,#REF!,2,FALSE),0)</f>
        <v>0</v>
      </c>
      <c r="Q553" s="60">
        <f>IFERROR(VLOOKUP(B553,#REF!,2,FALSE),0)</f>
        <v>0</v>
      </c>
      <c r="R553" s="53">
        <f t="shared" si="311"/>
        <v>0</v>
      </c>
      <c r="S553" s="67">
        <f t="shared" si="318"/>
        <v>0</v>
      </c>
      <c r="T553" s="65">
        <f t="shared" si="312"/>
        <v>0</v>
      </c>
      <c r="U553" s="64">
        <f t="shared" si="313"/>
        <v>0</v>
      </c>
      <c r="V553" s="21" t="e">
        <f>VLOOKUP(B553,Hoja1!$B$5:$H$749,21,FALSE)</f>
        <v>#REF!</v>
      </c>
      <c r="W553" s="63" t="e">
        <f t="shared" si="314"/>
        <v>#REF!</v>
      </c>
    </row>
    <row r="554" spans="1:23" x14ac:dyDescent="0.3">
      <c r="A554" s="4">
        <v>550</v>
      </c>
      <c r="B554" s="47" t="s">
        <v>1136</v>
      </c>
      <c r="C554" s="47" t="s">
        <v>936</v>
      </c>
      <c r="D554" s="47" t="s">
        <v>786</v>
      </c>
      <c r="E554" s="47" t="s">
        <v>786</v>
      </c>
      <c r="F554" s="42" t="s">
        <v>30</v>
      </c>
      <c r="G554" s="43">
        <v>1187</v>
      </c>
      <c r="H554" s="43">
        <v>0</v>
      </c>
      <c r="I554" s="44">
        <f t="shared" si="315"/>
        <v>-1</v>
      </c>
      <c r="J554" s="45" t="s">
        <v>1543</v>
      </c>
      <c r="K554" s="30" t="str">
        <f t="shared" si="310"/>
        <v>X &lt; -40%B</v>
      </c>
      <c r="L554" s="46" t="e">
        <f>VLOOKUP(K554,#REF!,2,FALSE)</f>
        <v>#REF!</v>
      </c>
      <c r="M554" s="46" t="e">
        <f>VLOOKUP(K554,#REF!,3,FALSE)</f>
        <v>#REF!</v>
      </c>
      <c r="N554" s="40" t="e">
        <f>ROUND(G554*(1+L554),2)</f>
        <v>#REF!</v>
      </c>
      <c r="O554" s="41" t="e">
        <f>ROUND(G554*(1+M554),2)</f>
        <v>#REF!</v>
      </c>
      <c r="P554" s="57">
        <f>IFERROR(VLOOKUP(B554,#REF!,2,FALSE),0)</f>
        <v>0</v>
      </c>
      <c r="Q554" s="58">
        <f>IFERROR(VLOOKUP(B554,#REF!,2,FALSE),0)</f>
        <v>0</v>
      </c>
      <c r="R554" s="54">
        <f t="shared" si="311"/>
        <v>0</v>
      </c>
      <c r="S554" s="67" t="e">
        <f t="shared" si="318"/>
        <v>#REF!</v>
      </c>
      <c r="T554" s="65" t="e">
        <f t="shared" si="312"/>
        <v>#REF!</v>
      </c>
      <c r="U554" s="64" t="e">
        <f t="shared" si="313"/>
        <v>#REF!</v>
      </c>
      <c r="V554" s="21" t="e">
        <f>VLOOKUP(B554,Hoja1!$B$5:$H$749,21,FALSE)</f>
        <v>#REF!</v>
      </c>
      <c r="W554" s="63" t="e">
        <f t="shared" si="314"/>
        <v>#REF!</v>
      </c>
    </row>
    <row r="555" spans="1:23" x14ac:dyDescent="0.3">
      <c r="A555" s="4">
        <v>551</v>
      </c>
      <c r="B555" s="5" t="s">
        <v>1137</v>
      </c>
      <c r="C555" s="5" t="s">
        <v>936</v>
      </c>
      <c r="D555" s="5" t="s">
        <v>786</v>
      </c>
      <c r="E555" s="5" t="s">
        <v>1138</v>
      </c>
      <c r="F555" s="6" t="s">
        <v>12</v>
      </c>
      <c r="G555" s="15">
        <v>1089.5</v>
      </c>
      <c r="H555" s="15">
        <v>0</v>
      </c>
      <c r="I555" s="23">
        <f t="shared" si="315"/>
        <v>-1</v>
      </c>
      <c r="J555" s="22" t="s">
        <v>1543</v>
      </c>
      <c r="K555" s="31" t="s">
        <v>1559</v>
      </c>
      <c r="L555" s="22" t="str">
        <f>IFERROR(VLOOKUP(B555,#REF!,5,FALSE)," ")</f>
        <v xml:space="preserve"> </v>
      </c>
      <c r="M555" s="22" t="str">
        <f>IFERROR(VLOOKUP(B555,#REF!,6,FALSE)," ")</f>
        <v xml:space="preserve"> </v>
      </c>
      <c r="N555" s="34" t="str">
        <f t="shared" ref="N555:N567" si="343">+L555</f>
        <v xml:space="preserve"> </v>
      </c>
      <c r="O555" s="35" t="str">
        <f t="shared" ref="O555:O567" si="344">+M555</f>
        <v xml:space="preserve"> </v>
      </c>
      <c r="P555" s="59">
        <f>IFERROR(VLOOKUP(B555,#REF!,2,FALSE),0)</f>
        <v>0</v>
      </c>
      <c r="Q555" s="60">
        <f>IFERROR(VLOOKUP(B555,#REF!,2,FALSE),0)</f>
        <v>0</v>
      </c>
      <c r="R555" s="53">
        <f t="shared" si="311"/>
        <v>0</v>
      </c>
      <c r="S555" s="67">
        <f t="shared" si="318"/>
        <v>0</v>
      </c>
      <c r="T555" s="65">
        <f t="shared" si="312"/>
        <v>0</v>
      </c>
      <c r="U555" s="64">
        <f t="shared" si="313"/>
        <v>0</v>
      </c>
      <c r="V555" s="21" t="e">
        <f>VLOOKUP(B555,Hoja1!$B$5:$H$749,21,FALSE)</f>
        <v>#REF!</v>
      </c>
      <c r="W555" s="63" t="e">
        <f t="shared" si="314"/>
        <v>#REF!</v>
      </c>
    </row>
    <row r="556" spans="1:23" x14ac:dyDescent="0.3">
      <c r="A556" s="4">
        <v>552</v>
      </c>
      <c r="B556" s="5" t="s">
        <v>1139</v>
      </c>
      <c r="C556" s="5" t="s">
        <v>936</v>
      </c>
      <c r="D556" s="5" t="s">
        <v>786</v>
      </c>
      <c r="E556" s="5" t="s">
        <v>1140</v>
      </c>
      <c r="F556" s="6" t="s">
        <v>12</v>
      </c>
      <c r="G556" s="15">
        <v>0</v>
      </c>
      <c r="H556" s="15">
        <v>0</v>
      </c>
      <c r="I556" s="23">
        <f t="shared" si="315"/>
        <v>0</v>
      </c>
      <c r="J556" s="22" t="s">
        <v>1548</v>
      </c>
      <c r="K556" s="31" t="s">
        <v>1559</v>
      </c>
      <c r="L556" s="22" t="str">
        <f>IFERROR(VLOOKUP(B556,#REF!,5,FALSE)," ")</f>
        <v xml:space="preserve"> </v>
      </c>
      <c r="M556" s="22" t="str">
        <f>IFERROR(VLOOKUP(B556,#REF!,6,FALSE)," ")</f>
        <v xml:space="preserve"> </v>
      </c>
      <c r="N556" s="34" t="str">
        <f t="shared" si="343"/>
        <v xml:space="preserve"> </v>
      </c>
      <c r="O556" s="35" t="str">
        <f t="shared" si="344"/>
        <v xml:space="preserve"> </v>
      </c>
      <c r="P556" s="59">
        <f>IFERROR(VLOOKUP(B556,#REF!,2,FALSE),0)</f>
        <v>0</v>
      </c>
      <c r="Q556" s="60">
        <f>IFERROR(VLOOKUP(B556,#REF!,2,FALSE),0)</f>
        <v>0</v>
      </c>
      <c r="R556" s="53">
        <f t="shared" si="311"/>
        <v>0</v>
      </c>
      <c r="S556" s="67">
        <f t="shared" si="318"/>
        <v>0</v>
      </c>
      <c r="T556" s="65">
        <f t="shared" si="312"/>
        <v>0</v>
      </c>
      <c r="U556" s="64">
        <f t="shared" si="313"/>
        <v>0</v>
      </c>
      <c r="V556" s="21" t="e">
        <f>VLOOKUP(B556,Hoja1!$B$5:$H$749,21,FALSE)</f>
        <v>#REF!</v>
      </c>
      <c r="W556" s="63" t="e">
        <f t="shared" si="314"/>
        <v>#REF!</v>
      </c>
    </row>
    <row r="557" spans="1:23" x14ac:dyDescent="0.3">
      <c r="A557" s="4">
        <v>553</v>
      </c>
      <c r="B557" s="5" t="s">
        <v>1141</v>
      </c>
      <c r="C557" s="5" t="s">
        <v>936</v>
      </c>
      <c r="D557" s="5" t="s">
        <v>786</v>
      </c>
      <c r="E557" s="5" t="s">
        <v>1142</v>
      </c>
      <c r="F557" s="6" t="s">
        <v>12</v>
      </c>
      <c r="G557" s="15">
        <v>0</v>
      </c>
      <c r="H557" s="15">
        <v>0</v>
      </c>
      <c r="I557" s="23">
        <f t="shared" si="315"/>
        <v>0</v>
      </c>
      <c r="J557" s="22" t="s">
        <v>1548</v>
      </c>
      <c r="K557" s="31" t="s">
        <v>1559</v>
      </c>
      <c r="L557" s="22" t="str">
        <f>IFERROR(VLOOKUP(B557,#REF!,5,FALSE)," ")</f>
        <v xml:space="preserve"> </v>
      </c>
      <c r="M557" s="22" t="str">
        <f>IFERROR(VLOOKUP(B557,#REF!,6,FALSE)," ")</f>
        <v xml:space="preserve"> </v>
      </c>
      <c r="N557" s="34" t="str">
        <f t="shared" si="343"/>
        <v xml:space="preserve"> </v>
      </c>
      <c r="O557" s="35" t="str">
        <f t="shared" si="344"/>
        <v xml:space="preserve"> </v>
      </c>
      <c r="P557" s="59">
        <f>IFERROR(VLOOKUP(B557,#REF!,2,FALSE),0)</f>
        <v>0</v>
      </c>
      <c r="Q557" s="60">
        <f>IFERROR(VLOOKUP(B557,#REF!,2,FALSE),0)</f>
        <v>0</v>
      </c>
      <c r="R557" s="53">
        <f t="shared" si="311"/>
        <v>0</v>
      </c>
      <c r="S557" s="67">
        <f t="shared" si="318"/>
        <v>0</v>
      </c>
      <c r="T557" s="65">
        <f t="shared" si="312"/>
        <v>0</v>
      </c>
      <c r="U557" s="64">
        <f t="shared" si="313"/>
        <v>0</v>
      </c>
      <c r="V557" s="21" t="e">
        <f>VLOOKUP(B557,Hoja1!$B$5:$H$749,21,FALSE)</f>
        <v>#REF!</v>
      </c>
      <c r="W557" s="63" t="e">
        <f t="shared" si="314"/>
        <v>#REF!</v>
      </c>
    </row>
    <row r="558" spans="1:23" x14ac:dyDescent="0.3">
      <c r="A558" s="4">
        <v>554</v>
      </c>
      <c r="B558" s="5" t="s">
        <v>1143</v>
      </c>
      <c r="C558" s="5" t="s">
        <v>936</v>
      </c>
      <c r="D558" s="5" t="s">
        <v>786</v>
      </c>
      <c r="E558" s="5" t="s">
        <v>1144</v>
      </c>
      <c r="F558" s="6" t="s">
        <v>12</v>
      </c>
      <c r="G558" s="15">
        <v>0</v>
      </c>
      <c r="H558" s="15">
        <v>0</v>
      </c>
      <c r="I558" s="23">
        <f t="shared" si="315"/>
        <v>0</v>
      </c>
      <c r="J558" s="22" t="s">
        <v>1548</v>
      </c>
      <c r="K558" s="31" t="s">
        <v>1559</v>
      </c>
      <c r="L558" s="22" t="str">
        <f>IFERROR(VLOOKUP(B558,#REF!,5,FALSE)," ")</f>
        <v xml:space="preserve"> </v>
      </c>
      <c r="M558" s="22" t="str">
        <f>IFERROR(VLOOKUP(B558,#REF!,6,FALSE)," ")</f>
        <v xml:space="preserve"> </v>
      </c>
      <c r="N558" s="34" t="str">
        <f t="shared" si="343"/>
        <v xml:space="preserve"> </v>
      </c>
      <c r="O558" s="35" t="str">
        <f t="shared" si="344"/>
        <v xml:space="preserve"> </v>
      </c>
      <c r="P558" s="59">
        <f>IFERROR(VLOOKUP(B558,#REF!,2,FALSE),0)</f>
        <v>0</v>
      </c>
      <c r="Q558" s="60">
        <f>IFERROR(VLOOKUP(B558,#REF!,2,FALSE),0)</f>
        <v>0</v>
      </c>
      <c r="R558" s="53">
        <f t="shared" si="311"/>
        <v>0</v>
      </c>
      <c r="S558" s="67">
        <f t="shared" si="318"/>
        <v>0</v>
      </c>
      <c r="T558" s="65">
        <f t="shared" si="312"/>
        <v>0</v>
      </c>
      <c r="U558" s="64">
        <f t="shared" si="313"/>
        <v>0</v>
      </c>
      <c r="V558" s="21" t="e">
        <f>VLOOKUP(B558,Hoja1!$B$5:$H$749,21,FALSE)</f>
        <v>#REF!</v>
      </c>
      <c r="W558" s="63" t="e">
        <f t="shared" si="314"/>
        <v>#REF!</v>
      </c>
    </row>
    <row r="559" spans="1:23" x14ac:dyDescent="0.3">
      <c r="A559" s="4">
        <v>555</v>
      </c>
      <c r="B559" s="5" t="s">
        <v>1145</v>
      </c>
      <c r="C559" s="5" t="s">
        <v>936</v>
      </c>
      <c r="D559" s="5" t="s">
        <v>786</v>
      </c>
      <c r="E559" s="5" t="s">
        <v>1146</v>
      </c>
      <c r="F559" s="6" t="s">
        <v>12</v>
      </c>
      <c r="G559" s="15">
        <v>0</v>
      </c>
      <c r="H559" s="15">
        <v>0</v>
      </c>
      <c r="I559" s="23">
        <f t="shared" si="315"/>
        <v>0</v>
      </c>
      <c r="J559" s="22" t="s">
        <v>1548</v>
      </c>
      <c r="K559" s="31" t="s">
        <v>1559</v>
      </c>
      <c r="L559" s="22" t="str">
        <f>IFERROR(VLOOKUP(B559,#REF!,5,FALSE)," ")</f>
        <v xml:space="preserve"> </v>
      </c>
      <c r="M559" s="22" t="str">
        <f>IFERROR(VLOOKUP(B559,#REF!,6,FALSE)," ")</f>
        <v xml:space="preserve"> </v>
      </c>
      <c r="N559" s="34" t="str">
        <f t="shared" si="343"/>
        <v xml:space="preserve"> </v>
      </c>
      <c r="O559" s="35" t="str">
        <f t="shared" si="344"/>
        <v xml:space="preserve"> </v>
      </c>
      <c r="P559" s="59">
        <f>IFERROR(VLOOKUP(B559,#REF!,2,FALSE),0)</f>
        <v>0</v>
      </c>
      <c r="Q559" s="60">
        <f>IFERROR(VLOOKUP(B559,#REF!,2,FALSE),0)</f>
        <v>0</v>
      </c>
      <c r="R559" s="53">
        <f t="shared" si="311"/>
        <v>0</v>
      </c>
      <c r="S559" s="67">
        <f t="shared" si="318"/>
        <v>0</v>
      </c>
      <c r="T559" s="65">
        <f t="shared" si="312"/>
        <v>0</v>
      </c>
      <c r="U559" s="64">
        <f t="shared" si="313"/>
        <v>0</v>
      </c>
      <c r="V559" s="21" t="e">
        <f>VLOOKUP(B559,Hoja1!$B$5:$H$749,21,FALSE)</f>
        <v>#REF!</v>
      </c>
      <c r="W559" s="63" t="e">
        <f t="shared" si="314"/>
        <v>#REF!</v>
      </c>
    </row>
    <row r="560" spans="1:23" x14ac:dyDescent="0.3">
      <c r="A560" s="4">
        <v>556</v>
      </c>
      <c r="B560" s="5" t="s">
        <v>1147</v>
      </c>
      <c r="C560" s="5" t="s">
        <v>936</v>
      </c>
      <c r="D560" s="5" t="s">
        <v>786</v>
      </c>
      <c r="E560" s="5" t="s">
        <v>1148</v>
      </c>
      <c r="F560" s="6" t="s">
        <v>12</v>
      </c>
      <c r="G560" s="15">
        <v>0</v>
      </c>
      <c r="H560" s="15">
        <v>549.19000000000005</v>
      </c>
      <c r="I560" s="23">
        <f t="shared" si="315"/>
        <v>0</v>
      </c>
      <c r="J560" s="22" t="s">
        <v>1548</v>
      </c>
      <c r="K560" s="31" t="s">
        <v>1559</v>
      </c>
      <c r="L560" s="22" t="str">
        <f>IFERROR(VLOOKUP(B560,#REF!,5,FALSE)," ")</f>
        <v xml:space="preserve"> </v>
      </c>
      <c r="M560" s="22" t="str">
        <f>IFERROR(VLOOKUP(B560,#REF!,6,FALSE)," ")</f>
        <v xml:space="preserve"> </v>
      </c>
      <c r="N560" s="34" t="str">
        <f t="shared" si="343"/>
        <v xml:space="preserve"> </v>
      </c>
      <c r="O560" s="35" t="str">
        <f t="shared" si="344"/>
        <v xml:space="preserve"> </v>
      </c>
      <c r="P560" s="59">
        <f>IFERROR(VLOOKUP(B560,#REF!,2,FALSE),0)</f>
        <v>0</v>
      </c>
      <c r="Q560" s="60">
        <f>IFERROR(VLOOKUP(B560,#REF!,2,FALSE),0)</f>
        <v>0</v>
      </c>
      <c r="R560" s="53">
        <f t="shared" si="311"/>
        <v>0</v>
      </c>
      <c r="S560" s="67">
        <f t="shared" si="318"/>
        <v>0</v>
      </c>
      <c r="T560" s="65">
        <f t="shared" si="312"/>
        <v>0</v>
      </c>
      <c r="U560" s="64">
        <f t="shared" si="313"/>
        <v>0</v>
      </c>
      <c r="V560" s="21" t="e">
        <f>VLOOKUP(B560,Hoja1!$B$5:$H$749,21,FALSE)</f>
        <v>#REF!</v>
      </c>
      <c r="W560" s="63" t="e">
        <f t="shared" si="314"/>
        <v>#REF!</v>
      </c>
    </row>
    <row r="561" spans="1:23" x14ac:dyDescent="0.3">
      <c r="A561" s="4">
        <v>557</v>
      </c>
      <c r="B561" s="5" t="s">
        <v>1149</v>
      </c>
      <c r="C561" s="5" t="s">
        <v>936</v>
      </c>
      <c r="D561" s="5" t="s">
        <v>786</v>
      </c>
      <c r="E561" s="5" t="s">
        <v>1150</v>
      </c>
      <c r="F561" s="6" t="s">
        <v>12</v>
      </c>
      <c r="G561" s="15">
        <v>0</v>
      </c>
      <c r="H561" s="15">
        <v>0</v>
      </c>
      <c r="I561" s="23">
        <f t="shared" si="315"/>
        <v>0</v>
      </c>
      <c r="J561" s="22" t="s">
        <v>1548</v>
      </c>
      <c r="K561" s="31" t="s">
        <v>1559</v>
      </c>
      <c r="L561" s="22" t="str">
        <f>IFERROR(VLOOKUP(B561,#REF!,5,FALSE)," ")</f>
        <v xml:space="preserve"> </v>
      </c>
      <c r="M561" s="22" t="str">
        <f>IFERROR(VLOOKUP(B561,#REF!,6,FALSE)," ")</f>
        <v xml:space="preserve"> </v>
      </c>
      <c r="N561" s="34" t="str">
        <f t="shared" si="343"/>
        <v xml:space="preserve"> </v>
      </c>
      <c r="O561" s="35" t="str">
        <f t="shared" si="344"/>
        <v xml:space="preserve"> </v>
      </c>
      <c r="P561" s="59">
        <f>IFERROR(VLOOKUP(B561,#REF!,2,FALSE),0)</f>
        <v>0</v>
      </c>
      <c r="Q561" s="60">
        <f>IFERROR(VLOOKUP(B561,#REF!,2,FALSE),0)</f>
        <v>0</v>
      </c>
      <c r="R561" s="53">
        <f t="shared" si="311"/>
        <v>0</v>
      </c>
      <c r="S561" s="67">
        <f t="shared" si="318"/>
        <v>0</v>
      </c>
      <c r="T561" s="65">
        <f t="shared" si="312"/>
        <v>0</v>
      </c>
      <c r="U561" s="64">
        <f t="shared" si="313"/>
        <v>0</v>
      </c>
      <c r="V561" s="21" t="e">
        <f>VLOOKUP(B561,Hoja1!$B$5:$H$749,21,FALSE)</f>
        <v>#REF!</v>
      </c>
      <c r="W561" s="63" t="e">
        <f t="shared" si="314"/>
        <v>#REF!</v>
      </c>
    </row>
    <row r="562" spans="1:23" x14ac:dyDescent="0.3">
      <c r="A562" s="4">
        <v>558</v>
      </c>
      <c r="B562" s="5" t="s">
        <v>1151</v>
      </c>
      <c r="C562" s="5" t="s">
        <v>936</v>
      </c>
      <c r="D562" s="5" t="s">
        <v>786</v>
      </c>
      <c r="E562" s="5" t="s">
        <v>1152</v>
      </c>
      <c r="F562" s="6" t="s">
        <v>12</v>
      </c>
      <c r="G562" s="15">
        <v>0</v>
      </c>
      <c r="H562" s="15">
        <v>0</v>
      </c>
      <c r="I562" s="23">
        <f t="shared" si="315"/>
        <v>0</v>
      </c>
      <c r="J562" s="22" t="s">
        <v>1548</v>
      </c>
      <c r="K562" s="31" t="s">
        <v>1559</v>
      </c>
      <c r="L562" s="22" t="str">
        <f>IFERROR(VLOOKUP(B562,#REF!,5,FALSE)," ")</f>
        <v xml:space="preserve"> </v>
      </c>
      <c r="M562" s="22" t="str">
        <f>IFERROR(VLOOKUP(B562,#REF!,6,FALSE)," ")</f>
        <v xml:space="preserve"> </v>
      </c>
      <c r="N562" s="34" t="str">
        <f t="shared" si="343"/>
        <v xml:space="preserve"> </v>
      </c>
      <c r="O562" s="35" t="str">
        <f t="shared" si="344"/>
        <v xml:space="preserve"> </v>
      </c>
      <c r="P562" s="59">
        <f>IFERROR(VLOOKUP(B562,#REF!,2,FALSE),0)</f>
        <v>0</v>
      </c>
      <c r="Q562" s="60">
        <f>IFERROR(VLOOKUP(B562,#REF!,2,FALSE),0)</f>
        <v>0</v>
      </c>
      <c r="R562" s="53">
        <f t="shared" si="311"/>
        <v>0</v>
      </c>
      <c r="S562" s="67">
        <f t="shared" si="318"/>
        <v>0</v>
      </c>
      <c r="T562" s="65">
        <f t="shared" si="312"/>
        <v>0</v>
      </c>
      <c r="U562" s="64">
        <f t="shared" si="313"/>
        <v>0</v>
      </c>
      <c r="V562" s="21" t="e">
        <f>VLOOKUP(B562,Hoja1!$B$5:$H$749,21,FALSE)</f>
        <v>#REF!</v>
      </c>
      <c r="W562" s="63" t="e">
        <f t="shared" si="314"/>
        <v>#REF!</v>
      </c>
    </row>
    <row r="563" spans="1:23" x14ac:dyDescent="0.3">
      <c r="A563" s="4">
        <v>559</v>
      </c>
      <c r="B563" s="5" t="s">
        <v>1153</v>
      </c>
      <c r="C563" s="5" t="s">
        <v>936</v>
      </c>
      <c r="D563" s="5" t="s">
        <v>786</v>
      </c>
      <c r="E563" s="5" t="s">
        <v>241</v>
      </c>
      <c r="F563" s="6" t="s">
        <v>12</v>
      </c>
      <c r="G563" s="15">
        <v>0</v>
      </c>
      <c r="H563" s="15">
        <v>0</v>
      </c>
      <c r="I563" s="23">
        <f t="shared" si="315"/>
        <v>0</v>
      </c>
      <c r="J563" s="22" t="s">
        <v>1548</v>
      </c>
      <c r="K563" s="31" t="s">
        <v>1559</v>
      </c>
      <c r="L563" s="22" t="str">
        <f>IFERROR(VLOOKUP(B563,#REF!,5,FALSE)," ")</f>
        <v xml:space="preserve"> </v>
      </c>
      <c r="M563" s="22" t="str">
        <f>IFERROR(VLOOKUP(B563,#REF!,6,FALSE)," ")</f>
        <v xml:space="preserve"> </v>
      </c>
      <c r="N563" s="34" t="str">
        <f t="shared" si="343"/>
        <v xml:space="preserve"> </v>
      </c>
      <c r="O563" s="35" t="str">
        <f t="shared" si="344"/>
        <v xml:space="preserve"> </v>
      </c>
      <c r="P563" s="59">
        <f>IFERROR(VLOOKUP(B563,#REF!,2,FALSE),0)</f>
        <v>0</v>
      </c>
      <c r="Q563" s="60">
        <f>IFERROR(VLOOKUP(B563,#REF!,2,FALSE),0)</f>
        <v>0</v>
      </c>
      <c r="R563" s="53">
        <f t="shared" si="311"/>
        <v>0</v>
      </c>
      <c r="S563" s="67">
        <f t="shared" si="318"/>
        <v>0</v>
      </c>
      <c r="T563" s="65">
        <f t="shared" si="312"/>
        <v>0</v>
      </c>
      <c r="U563" s="64">
        <f t="shared" si="313"/>
        <v>0</v>
      </c>
      <c r="V563" s="21" t="e">
        <f>VLOOKUP(B563,Hoja1!$B$5:$H$749,21,FALSE)</f>
        <v>#REF!</v>
      </c>
      <c r="W563" s="63" t="e">
        <f t="shared" si="314"/>
        <v>#REF!</v>
      </c>
    </row>
    <row r="564" spans="1:23" x14ac:dyDescent="0.3">
      <c r="A564" s="4">
        <v>560</v>
      </c>
      <c r="B564" s="5" t="s">
        <v>1154</v>
      </c>
      <c r="C564" s="5" t="s">
        <v>936</v>
      </c>
      <c r="D564" s="5" t="s">
        <v>786</v>
      </c>
      <c r="E564" s="5" t="s">
        <v>1155</v>
      </c>
      <c r="F564" s="6" t="s">
        <v>12</v>
      </c>
      <c r="G564" s="15">
        <v>0</v>
      </c>
      <c r="H564" s="15">
        <v>0</v>
      </c>
      <c r="I564" s="23">
        <f t="shared" si="315"/>
        <v>0</v>
      </c>
      <c r="J564" s="22" t="s">
        <v>1548</v>
      </c>
      <c r="K564" s="31" t="s">
        <v>1559</v>
      </c>
      <c r="L564" s="22" t="str">
        <f>IFERROR(VLOOKUP(B564,#REF!,5,FALSE)," ")</f>
        <v xml:space="preserve"> </v>
      </c>
      <c r="M564" s="22" t="str">
        <f>IFERROR(VLOOKUP(B564,#REF!,6,FALSE)," ")</f>
        <v xml:space="preserve"> </v>
      </c>
      <c r="N564" s="34" t="str">
        <f t="shared" si="343"/>
        <v xml:space="preserve"> </v>
      </c>
      <c r="O564" s="35" t="str">
        <f t="shared" si="344"/>
        <v xml:space="preserve"> </v>
      </c>
      <c r="P564" s="59">
        <f>IFERROR(VLOOKUP(B564,#REF!,2,FALSE),0)</f>
        <v>0</v>
      </c>
      <c r="Q564" s="60">
        <f>IFERROR(VLOOKUP(B564,#REF!,2,FALSE),0)</f>
        <v>0</v>
      </c>
      <c r="R564" s="53">
        <f t="shared" si="311"/>
        <v>0</v>
      </c>
      <c r="S564" s="67">
        <f t="shared" si="318"/>
        <v>0</v>
      </c>
      <c r="T564" s="65">
        <f t="shared" si="312"/>
        <v>0</v>
      </c>
      <c r="U564" s="64">
        <f t="shared" si="313"/>
        <v>0</v>
      </c>
      <c r="V564" s="21" t="e">
        <f>VLOOKUP(B564,Hoja1!$B$5:$H$749,21,FALSE)</f>
        <v>#REF!</v>
      </c>
      <c r="W564" s="63" t="e">
        <f t="shared" si="314"/>
        <v>#REF!</v>
      </c>
    </row>
    <row r="565" spans="1:23" x14ac:dyDescent="0.3">
      <c r="A565" s="4">
        <v>561</v>
      </c>
      <c r="B565" s="5" t="s">
        <v>1156</v>
      </c>
      <c r="C565" s="5" t="s">
        <v>936</v>
      </c>
      <c r="D565" s="5" t="s">
        <v>786</v>
      </c>
      <c r="E565" s="5" t="s">
        <v>1157</v>
      </c>
      <c r="F565" s="6" t="s">
        <v>12</v>
      </c>
      <c r="G565" s="15">
        <v>0</v>
      </c>
      <c r="H565" s="15">
        <v>3078.45</v>
      </c>
      <c r="I565" s="23">
        <f t="shared" si="315"/>
        <v>0</v>
      </c>
      <c r="J565" s="22" t="s">
        <v>1548</v>
      </c>
      <c r="K565" s="31" t="s">
        <v>1559</v>
      </c>
      <c r="L565" s="22" t="str">
        <f>IFERROR(VLOOKUP(B565,#REF!,5,FALSE)," ")</f>
        <v xml:space="preserve"> </v>
      </c>
      <c r="M565" s="22" t="str">
        <f>IFERROR(VLOOKUP(B565,#REF!,6,FALSE)," ")</f>
        <v xml:space="preserve"> </v>
      </c>
      <c r="N565" s="34" t="str">
        <f t="shared" si="343"/>
        <v xml:space="preserve"> </v>
      </c>
      <c r="O565" s="35" t="str">
        <f t="shared" si="344"/>
        <v xml:space="preserve"> </v>
      </c>
      <c r="P565" s="59">
        <f>IFERROR(VLOOKUP(B565,#REF!,2,FALSE),0)</f>
        <v>0</v>
      </c>
      <c r="Q565" s="60">
        <f>IFERROR(VLOOKUP(B565,#REF!,2,FALSE),0)</f>
        <v>0</v>
      </c>
      <c r="R565" s="53">
        <f t="shared" si="311"/>
        <v>0</v>
      </c>
      <c r="S565" s="67">
        <f t="shared" si="318"/>
        <v>0</v>
      </c>
      <c r="T565" s="65">
        <f t="shared" si="312"/>
        <v>0</v>
      </c>
      <c r="U565" s="64">
        <f t="shared" si="313"/>
        <v>0</v>
      </c>
      <c r="V565" s="21" t="e">
        <f>VLOOKUP(B565,Hoja1!$B$5:$H$749,21,FALSE)</f>
        <v>#REF!</v>
      </c>
      <c r="W565" s="63" t="e">
        <f t="shared" si="314"/>
        <v>#REF!</v>
      </c>
    </row>
    <row r="566" spans="1:23" x14ac:dyDescent="0.3">
      <c r="A566" s="4">
        <v>562</v>
      </c>
      <c r="B566" s="5" t="s">
        <v>1158</v>
      </c>
      <c r="C566" s="5" t="s">
        <v>936</v>
      </c>
      <c r="D566" s="5" t="s">
        <v>786</v>
      </c>
      <c r="E566" s="5" t="s">
        <v>1159</v>
      </c>
      <c r="F566" s="6" t="s">
        <v>12</v>
      </c>
      <c r="G566" s="15">
        <v>0</v>
      </c>
      <c r="H566" s="15">
        <v>0</v>
      </c>
      <c r="I566" s="23">
        <f t="shared" si="315"/>
        <v>0</v>
      </c>
      <c r="J566" s="22" t="s">
        <v>1548</v>
      </c>
      <c r="K566" s="31" t="s">
        <v>1559</v>
      </c>
      <c r="L566" s="22" t="str">
        <f>IFERROR(VLOOKUP(B566,#REF!,5,FALSE)," ")</f>
        <v xml:space="preserve"> </v>
      </c>
      <c r="M566" s="22" t="str">
        <f>IFERROR(VLOOKUP(B566,#REF!,6,FALSE)," ")</f>
        <v xml:space="preserve"> </v>
      </c>
      <c r="N566" s="34" t="str">
        <f t="shared" si="343"/>
        <v xml:space="preserve"> </v>
      </c>
      <c r="O566" s="35" t="str">
        <f t="shared" si="344"/>
        <v xml:space="preserve"> </v>
      </c>
      <c r="P566" s="59">
        <f>IFERROR(VLOOKUP(B566,#REF!,2,FALSE),0)</f>
        <v>0</v>
      </c>
      <c r="Q566" s="60">
        <f>IFERROR(VLOOKUP(B566,#REF!,2,FALSE),0)</f>
        <v>0</v>
      </c>
      <c r="R566" s="53">
        <f t="shared" si="311"/>
        <v>0</v>
      </c>
      <c r="S566" s="67">
        <f t="shared" si="318"/>
        <v>0</v>
      </c>
      <c r="T566" s="65">
        <f t="shared" si="312"/>
        <v>0</v>
      </c>
      <c r="U566" s="64">
        <f t="shared" si="313"/>
        <v>0</v>
      </c>
      <c r="V566" s="21" t="e">
        <f>VLOOKUP(B566,Hoja1!$B$5:$H$749,21,FALSE)</f>
        <v>#REF!</v>
      </c>
      <c r="W566" s="63" t="e">
        <f t="shared" si="314"/>
        <v>#REF!</v>
      </c>
    </row>
    <row r="567" spans="1:23" x14ac:dyDescent="0.3">
      <c r="A567" s="4">
        <v>563</v>
      </c>
      <c r="B567" s="5" t="s">
        <v>1160</v>
      </c>
      <c r="C567" s="5" t="s">
        <v>936</v>
      </c>
      <c r="D567" s="5" t="s">
        <v>786</v>
      </c>
      <c r="E567" s="5" t="s">
        <v>1161</v>
      </c>
      <c r="F567" s="6" t="s">
        <v>12</v>
      </c>
      <c r="G567" s="15">
        <v>0</v>
      </c>
      <c r="H567" s="15">
        <v>0</v>
      </c>
      <c r="I567" s="23">
        <f t="shared" si="315"/>
        <v>0</v>
      </c>
      <c r="J567" s="22" t="s">
        <v>1548</v>
      </c>
      <c r="K567" s="31" t="s">
        <v>1559</v>
      </c>
      <c r="L567" s="22" t="str">
        <f>IFERROR(VLOOKUP(B567,#REF!,5,FALSE)," ")</f>
        <v xml:space="preserve"> </v>
      </c>
      <c r="M567" s="22" t="str">
        <f>IFERROR(VLOOKUP(B567,#REF!,6,FALSE)," ")</f>
        <v xml:space="preserve"> </v>
      </c>
      <c r="N567" s="34" t="str">
        <f t="shared" si="343"/>
        <v xml:space="preserve"> </v>
      </c>
      <c r="O567" s="35" t="str">
        <f t="shared" si="344"/>
        <v xml:space="preserve"> </v>
      </c>
      <c r="P567" s="59">
        <f>IFERROR(VLOOKUP(B567,#REF!,2,FALSE),0)</f>
        <v>0</v>
      </c>
      <c r="Q567" s="60">
        <f>IFERROR(VLOOKUP(B567,#REF!,2,FALSE),0)</f>
        <v>0</v>
      </c>
      <c r="R567" s="53">
        <f t="shared" si="311"/>
        <v>0</v>
      </c>
      <c r="S567" s="67">
        <f t="shared" si="318"/>
        <v>0</v>
      </c>
      <c r="T567" s="65">
        <f t="shared" si="312"/>
        <v>0</v>
      </c>
      <c r="U567" s="64">
        <f t="shared" si="313"/>
        <v>0</v>
      </c>
      <c r="V567" s="21" t="e">
        <f>VLOOKUP(B567,Hoja1!$B$5:$H$749,21,FALSE)</f>
        <v>#REF!</v>
      </c>
      <c r="W567" s="63" t="e">
        <f t="shared" si="314"/>
        <v>#REF!</v>
      </c>
    </row>
    <row r="568" spans="1:23" x14ac:dyDescent="0.3">
      <c r="A568" s="4">
        <v>564</v>
      </c>
      <c r="B568" s="5" t="s">
        <v>1162</v>
      </c>
      <c r="C568" s="5" t="s">
        <v>936</v>
      </c>
      <c r="D568" s="5" t="s">
        <v>786</v>
      </c>
      <c r="E568" s="5" t="s">
        <v>1163</v>
      </c>
      <c r="F568" s="6" t="s">
        <v>12</v>
      </c>
      <c r="G568" s="15">
        <v>208003.44</v>
      </c>
      <c r="H568" s="15">
        <v>206292.46</v>
      </c>
      <c r="I568" s="23">
        <f t="shared" si="315"/>
        <v>-8.2000000000000007E-3</v>
      </c>
      <c r="J568" s="22" t="s">
        <v>1547</v>
      </c>
      <c r="K568" s="31" t="str">
        <f t="shared" ref="K568" si="345">IF(AND(H568&gt;0,(0.5*G568)&gt;H568),"Subgrupo 1.1",IF(AND((0.5*G568)&lt;H568,G568&gt;H568),"Subgrupo 1.2","Grupo 2 "))</f>
        <v>Subgrupo 1.2</v>
      </c>
      <c r="L568" s="28" t="s">
        <v>1556</v>
      </c>
      <c r="M568" s="28" t="s">
        <v>1557</v>
      </c>
      <c r="N568" s="36">
        <f>ROUND(IF(G568&lt;1.08*H568,G568,1.08*H568),2)</f>
        <v>208003.44</v>
      </c>
      <c r="O568" s="37">
        <f>ROUND(IF(1.05*G568&lt;1.13*H568,1.05*G568,1.13*H568),2)</f>
        <v>218403.61</v>
      </c>
      <c r="P568" s="59">
        <f>IFERROR(VLOOKUP(B568,#REF!,2,FALSE),0)</f>
        <v>0</v>
      </c>
      <c r="Q568" s="60">
        <f>IFERROR(VLOOKUP(B568,#REF!,2,FALSE),0)</f>
        <v>0</v>
      </c>
      <c r="R568" s="53">
        <f t="shared" si="311"/>
        <v>0</v>
      </c>
      <c r="S568" s="67">
        <f t="shared" si="318"/>
        <v>0</v>
      </c>
      <c r="T568" s="65">
        <f t="shared" si="312"/>
        <v>0</v>
      </c>
      <c r="U568" s="64">
        <f t="shared" si="313"/>
        <v>0</v>
      </c>
      <c r="V568" s="21" t="e">
        <f>VLOOKUP(B568,Hoja1!$B$5:$H$749,21,FALSE)</f>
        <v>#REF!</v>
      </c>
      <c r="W568" s="63" t="e">
        <f t="shared" si="314"/>
        <v>#REF!</v>
      </c>
    </row>
    <row r="569" spans="1:23" x14ac:dyDescent="0.3">
      <c r="A569" s="4">
        <v>565</v>
      </c>
      <c r="B569" s="5" t="s">
        <v>1164</v>
      </c>
      <c r="C569" s="5" t="s">
        <v>936</v>
      </c>
      <c r="D569" s="5" t="s">
        <v>786</v>
      </c>
      <c r="E569" s="5" t="s">
        <v>1165</v>
      </c>
      <c r="F569" s="6" t="s">
        <v>12</v>
      </c>
      <c r="G569" s="15">
        <v>0</v>
      </c>
      <c r="H569" s="15">
        <v>0</v>
      </c>
      <c r="I569" s="23">
        <f t="shared" si="315"/>
        <v>0</v>
      </c>
      <c r="J569" s="22" t="s">
        <v>1548</v>
      </c>
      <c r="K569" s="31" t="s">
        <v>1559</v>
      </c>
      <c r="L569" s="22" t="str">
        <f>IFERROR(VLOOKUP(B569,#REF!,5,FALSE)," ")</f>
        <v xml:space="preserve"> </v>
      </c>
      <c r="M569" s="22" t="str">
        <f>IFERROR(VLOOKUP(B569,#REF!,6,FALSE)," ")</f>
        <v xml:space="preserve"> </v>
      </c>
      <c r="N569" s="34" t="str">
        <f t="shared" ref="N569:N570" si="346">+L569</f>
        <v xml:space="preserve"> </v>
      </c>
      <c r="O569" s="35" t="str">
        <f t="shared" ref="O569:O570" si="347">+M569</f>
        <v xml:space="preserve"> </v>
      </c>
      <c r="P569" s="59">
        <f>IFERROR(VLOOKUP(B569,#REF!,2,FALSE),0)</f>
        <v>0</v>
      </c>
      <c r="Q569" s="60">
        <f>IFERROR(VLOOKUP(B569,#REF!,2,FALSE),0)</f>
        <v>0</v>
      </c>
      <c r="R569" s="53">
        <f t="shared" si="311"/>
        <v>0</v>
      </c>
      <c r="S569" s="67">
        <f t="shared" si="318"/>
        <v>0</v>
      </c>
      <c r="T569" s="65">
        <f t="shared" si="312"/>
        <v>0</v>
      </c>
      <c r="U569" s="64">
        <f t="shared" si="313"/>
        <v>0</v>
      </c>
      <c r="V569" s="21" t="e">
        <f>VLOOKUP(B569,Hoja1!$B$5:$H$749,21,FALSE)</f>
        <v>#REF!</v>
      </c>
      <c r="W569" s="63" t="e">
        <f t="shared" si="314"/>
        <v>#REF!</v>
      </c>
    </row>
    <row r="570" spans="1:23" x14ac:dyDescent="0.3">
      <c r="A570" s="4">
        <v>566</v>
      </c>
      <c r="B570" s="5" t="s">
        <v>1166</v>
      </c>
      <c r="C570" s="5" t="s">
        <v>936</v>
      </c>
      <c r="D570" s="5" t="s">
        <v>786</v>
      </c>
      <c r="E570" s="5" t="s">
        <v>1167</v>
      </c>
      <c r="F570" s="6" t="s">
        <v>12</v>
      </c>
      <c r="G570" s="15">
        <v>0</v>
      </c>
      <c r="H570" s="15">
        <v>0</v>
      </c>
      <c r="I570" s="23">
        <f t="shared" si="315"/>
        <v>0</v>
      </c>
      <c r="J570" s="22" t="s">
        <v>1548</v>
      </c>
      <c r="K570" s="31" t="s">
        <v>1559</v>
      </c>
      <c r="L570" s="22" t="str">
        <f>IFERROR(VLOOKUP(B570,#REF!,5,FALSE)," ")</f>
        <v xml:space="preserve"> </v>
      </c>
      <c r="M570" s="22" t="str">
        <f>IFERROR(VLOOKUP(B570,#REF!,6,FALSE)," ")</f>
        <v xml:space="preserve"> </v>
      </c>
      <c r="N570" s="34" t="str">
        <f t="shared" si="346"/>
        <v xml:space="preserve"> </v>
      </c>
      <c r="O570" s="35" t="str">
        <f t="shared" si="347"/>
        <v xml:space="preserve"> </v>
      </c>
      <c r="P570" s="59">
        <f>IFERROR(VLOOKUP(B570,#REF!,2,FALSE),0)</f>
        <v>0</v>
      </c>
      <c r="Q570" s="60">
        <f>IFERROR(VLOOKUP(B570,#REF!,2,FALSE),0)</f>
        <v>0</v>
      </c>
      <c r="R570" s="53">
        <f t="shared" si="311"/>
        <v>0</v>
      </c>
      <c r="S570" s="67">
        <f t="shared" si="318"/>
        <v>0</v>
      </c>
      <c r="T570" s="65">
        <f t="shared" si="312"/>
        <v>0</v>
      </c>
      <c r="U570" s="64">
        <f t="shared" si="313"/>
        <v>0</v>
      </c>
      <c r="V570" s="21" t="e">
        <f>VLOOKUP(B570,Hoja1!$B$5:$H$749,21,FALSE)</f>
        <v>#REF!</v>
      </c>
      <c r="W570" s="63" t="e">
        <f t="shared" si="314"/>
        <v>#REF!</v>
      </c>
    </row>
    <row r="571" spans="1:23" x14ac:dyDescent="0.3">
      <c r="A571" s="4">
        <v>567</v>
      </c>
      <c r="B571" s="5" t="s">
        <v>1168</v>
      </c>
      <c r="C571" s="5" t="s">
        <v>1169</v>
      </c>
      <c r="D571" s="5" t="s">
        <v>1170</v>
      </c>
      <c r="E571" s="5" t="s">
        <v>1171</v>
      </c>
      <c r="F571" s="6" t="s">
        <v>9</v>
      </c>
      <c r="G571" s="15">
        <v>8806584.8900000006</v>
      </c>
      <c r="H571" s="15">
        <v>6407653.0299999993</v>
      </c>
      <c r="I571" s="23">
        <f t="shared" si="315"/>
        <v>-0.27239999999999998</v>
      </c>
      <c r="J571" s="22" t="s">
        <v>1545</v>
      </c>
      <c r="K571" s="30" t="str">
        <f t="shared" si="310"/>
        <v>-30%≤ X &lt; -20%A</v>
      </c>
      <c r="L571" s="24" t="e">
        <f>VLOOKUP(K571,#REF!,2,FALSE)</f>
        <v>#REF!</v>
      </c>
      <c r="M571" s="24" t="e">
        <f>VLOOKUP(K571,#REF!,3,FALSE)</f>
        <v>#REF!</v>
      </c>
      <c r="N571" s="34" t="e">
        <f t="shared" ref="N571:N578" si="348">ROUND(H571*(1+L571),2)</f>
        <v>#REF!</v>
      </c>
      <c r="O571" s="35" t="e">
        <f t="shared" ref="O571:O578" si="349">ROUND(H571*(1+M571),2)</f>
        <v>#REF!</v>
      </c>
      <c r="P571" s="57">
        <f>IFERROR(VLOOKUP(B571,#REF!,2,FALSE),0)</f>
        <v>0</v>
      </c>
      <c r="Q571" s="58">
        <f>IFERROR(VLOOKUP(B571,#REF!,2,FALSE),0)</f>
        <v>0</v>
      </c>
      <c r="R571" s="54">
        <f t="shared" si="311"/>
        <v>0</v>
      </c>
      <c r="S571" s="67" t="e">
        <f t="shared" si="318"/>
        <v>#REF!</v>
      </c>
      <c r="T571" s="65" t="e">
        <f t="shared" si="312"/>
        <v>#REF!</v>
      </c>
      <c r="U571" s="64" t="e">
        <f t="shared" si="313"/>
        <v>#REF!</v>
      </c>
      <c r="V571" s="21" t="e">
        <f>VLOOKUP(B571,Hoja1!$B$5:$H$749,21,FALSE)</f>
        <v>#REF!</v>
      </c>
      <c r="W571" s="63" t="e">
        <f t="shared" si="314"/>
        <v>#REF!</v>
      </c>
    </row>
    <row r="572" spans="1:23" x14ac:dyDescent="0.3">
      <c r="A572" s="4">
        <v>568</v>
      </c>
      <c r="B572" s="5" t="s">
        <v>1172</v>
      </c>
      <c r="C572" s="5" t="s">
        <v>1169</v>
      </c>
      <c r="D572" s="5" t="s">
        <v>1170</v>
      </c>
      <c r="E572" s="5" t="s">
        <v>1173</v>
      </c>
      <c r="F572" s="6" t="s">
        <v>60</v>
      </c>
      <c r="G572" s="15">
        <v>2123988.7200000002</v>
      </c>
      <c r="H572" s="15">
        <v>2274557.29</v>
      </c>
      <c r="I572" s="23">
        <f t="shared" si="315"/>
        <v>7.0900000000000005E-2</v>
      </c>
      <c r="J572" s="22" t="s">
        <v>1548</v>
      </c>
      <c r="K572" s="30" t="str">
        <f t="shared" si="310"/>
        <v>0%≤ X &lt; 10%D</v>
      </c>
      <c r="L572" s="24" t="e">
        <f>VLOOKUP(K572,#REF!,2,FALSE)</f>
        <v>#REF!</v>
      </c>
      <c r="M572" s="24" t="e">
        <f>VLOOKUP(K572,#REF!,3,FALSE)</f>
        <v>#REF!</v>
      </c>
      <c r="N572" s="34" t="e">
        <f t="shared" si="348"/>
        <v>#REF!</v>
      </c>
      <c r="O572" s="35" t="e">
        <f t="shared" si="349"/>
        <v>#REF!</v>
      </c>
      <c r="P572" s="57">
        <f>IFERROR(VLOOKUP(B572,#REF!,2,FALSE),0)</f>
        <v>0</v>
      </c>
      <c r="Q572" s="58">
        <f>IFERROR(VLOOKUP(B572,#REF!,2,FALSE),0)</f>
        <v>0</v>
      </c>
      <c r="R572" s="54">
        <f t="shared" si="311"/>
        <v>0</v>
      </c>
      <c r="S572" s="67" t="e">
        <f t="shared" si="318"/>
        <v>#REF!</v>
      </c>
      <c r="T572" s="65" t="e">
        <f t="shared" si="312"/>
        <v>#REF!</v>
      </c>
      <c r="U572" s="64" t="e">
        <f t="shared" si="313"/>
        <v>#REF!</v>
      </c>
      <c r="V572" s="21" t="e">
        <f>VLOOKUP(B572,Hoja1!$B$5:$H$749,21,FALSE)</f>
        <v>#REF!</v>
      </c>
      <c r="W572" s="63" t="e">
        <f t="shared" si="314"/>
        <v>#REF!</v>
      </c>
    </row>
    <row r="573" spans="1:23" x14ac:dyDescent="0.3">
      <c r="A573" s="4">
        <v>569</v>
      </c>
      <c r="B573" s="5" t="s">
        <v>1174</v>
      </c>
      <c r="C573" s="5" t="s">
        <v>1169</v>
      </c>
      <c r="D573" s="5" t="s">
        <v>1170</v>
      </c>
      <c r="E573" s="5" t="s">
        <v>420</v>
      </c>
      <c r="F573" s="6" t="s">
        <v>60</v>
      </c>
      <c r="G573" s="15">
        <v>1833288.9</v>
      </c>
      <c r="H573" s="15">
        <v>1470187.33</v>
      </c>
      <c r="I573" s="23">
        <f t="shared" si="315"/>
        <v>-0.1981</v>
      </c>
      <c r="J573" s="22" t="s">
        <v>1546</v>
      </c>
      <c r="K573" s="30" t="str">
        <f t="shared" si="310"/>
        <v>-20%≤ X &lt; -10%D</v>
      </c>
      <c r="L573" s="24" t="e">
        <f>VLOOKUP(K573,#REF!,2,FALSE)</f>
        <v>#REF!</v>
      </c>
      <c r="M573" s="24" t="e">
        <f>VLOOKUP(K573,#REF!,3,FALSE)</f>
        <v>#REF!</v>
      </c>
      <c r="N573" s="34" t="e">
        <f t="shared" si="348"/>
        <v>#REF!</v>
      </c>
      <c r="O573" s="35" t="e">
        <f t="shared" si="349"/>
        <v>#REF!</v>
      </c>
      <c r="P573" s="57">
        <f>IFERROR(VLOOKUP(B573,#REF!,2,FALSE),0)</f>
        <v>0</v>
      </c>
      <c r="Q573" s="58">
        <f>IFERROR(VLOOKUP(B573,#REF!,2,FALSE),0)</f>
        <v>0</v>
      </c>
      <c r="R573" s="54">
        <f t="shared" si="311"/>
        <v>0</v>
      </c>
      <c r="S573" s="67" t="e">
        <f t="shared" si="318"/>
        <v>#REF!</v>
      </c>
      <c r="T573" s="65" t="e">
        <f t="shared" si="312"/>
        <v>#REF!</v>
      </c>
      <c r="U573" s="64" t="e">
        <f t="shared" si="313"/>
        <v>#REF!</v>
      </c>
      <c r="V573" s="21" t="e">
        <f>VLOOKUP(B573,Hoja1!$B$5:$H$749,21,FALSE)</f>
        <v>#REF!</v>
      </c>
      <c r="W573" s="63" t="e">
        <f t="shared" si="314"/>
        <v>#REF!</v>
      </c>
    </row>
    <row r="574" spans="1:23" x14ac:dyDescent="0.3">
      <c r="A574" s="4">
        <v>570</v>
      </c>
      <c r="B574" s="5" t="s">
        <v>1175</v>
      </c>
      <c r="C574" s="5" t="s">
        <v>1169</v>
      </c>
      <c r="D574" s="5" t="s">
        <v>1170</v>
      </c>
      <c r="E574" s="5" t="s">
        <v>365</v>
      </c>
      <c r="F574" s="6" t="s">
        <v>60</v>
      </c>
      <c r="G574" s="15">
        <v>3239346.7100000004</v>
      </c>
      <c r="H574" s="15">
        <v>2571050.06</v>
      </c>
      <c r="I574" s="23">
        <f t="shared" si="315"/>
        <v>-0.20630000000000001</v>
      </c>
      <c r="J574" s="22" t="s">
        <v>1545</v>
      </c>
      <c r="K574" s="30" t="str">
        <f t="shared" si="310"/>
        <v>-30%≤ X &lt; -20%D</v>
      </c>
      <c r="L574" s="24" t="e">
        <f>VLOOKUP(K574,#REF!,2,FALSE)</f>
        <v>#REF!</v>
      </c>
      <c r="M574" s="24" t="e">
        <f>VLOOKUP(K574,#REF!,3,FALSE)</f>
        <v>#REF!</v>
      </c>
      <c r="N574" s="34" t="e">
        <f t="shared" si="348"/>
        <v>#REF!</v>
      </c>
      <c r="O574" s="35" t="e">
        <f t="shared" si="349"/>
        <v>#REF!</v>
      </c>
      <c r="P574" s="57">
        <f>IFERROR(VLOOKUP(B574,#REF!,2,FALSE),0)</f>
        <v>0</v>
      </c>
      <c r="Q574" s="58">
        <f>IFERROR(VLOOKUP(B574,#REF!,2,FALSE),0)</f>
        <v>0</v>
      </c>
      <c r="R574" s="54">
        <f t="shared" si="311"/>
        <v>0</v>
      </c>
      <c r="S574" s="67" t="e">
        <f t="shared" si="318"/>
        <v>#REF!</v>
      </c>
      <c r="T574" s="65" t="e">
        <f t="shared" si="312"/>
        <v>#REF!</v>
      </c>
      <c r="U574" s="64" t="e">
        <f t="shared" si="313"/>
        <v>#REF!</v>
      </c>
      <c r="V574" s="21" t="e">
        <f>VLOOKUP(B574,Hoja1!$B$5:$H$749,21,FALSE)</f>
        <v>#REF!</v>
      </c>
      <c r="W574" s="63" t="e">
        <f t="shared" si="314"/>
        <v>#REF!</v>
      </c>
    </row>
    <row r="575" spans="1:23" x14ac:dyDescent="0.3">
      <c r="A575" s="4">
        <v>571</v>
      </c>
      <c r="B575" s="5" t="s">
        <v>1176</v>
      </c>
      <c r="C575" s="5" t="s">
        <v>1169</v>
      </c>
      <c r="D575" s="5" t="s">
        <v>1177</v>
      </c>
      <c r="E575" s="5" t="s">
        <v>1178</v>
      </c>
      <c r="F575" s="6" t="s">
        <v>9</v>
      </c>
      <c r="G575" s="15">
        <v>1773680.4300000002</v>
      </c>
      <c r="H575" s="15">
        <v>924127.38000000012</v>
      </c>
      <c r="I575" s="23">
        <f t="shared" si="315"/>
        <v>-0.47899999999999998</v>
      </c>
      <c r="J575" s="22" t="s">
        <v>1543</v>
      </c>
      <c r="K575" s="30" t="str">
        <f t="shared" si="310"/>
        <v>X &lt; -40%A</v>
      </c>
      <c r="L575" s="24" t="e">
        <f>VLOOKUP(K575,#REF!,2,FALSE)</f>
        <v>#REF!</v>
      </c>
      <c r="M575" s="24" t="e">
        <f>VLOOKUP(K575,#REF!,3,FALSE)</f>
        <v>#REF!</v>
      </c>
      <c r="N575" s="34" t="e">
        <f t="shared" si="348"/>
        <v>#REF!</v>
      </c>
      <c r="O575" s="35" t="e">
        <f t="shared" si="349"/>
        <v>#REF!</v>
      </c>
      <c r="P575" s="57">
        <f>IFERROR(VLOOKUP(B575,#REF!,2,FALSE),0)</f>
        <v>0</v>
      </c>
      <c r="Q575" s="58">
        <f>IFERROR(VLOOKUP(B575,#REF!,2,FALSE),0)</f>
        <v>0</v>
      </c>
      <c r="R575" s="54">
        <f t="shared" si="311"/>
        <v>0</v>
      </c>
      <c r="S575" s="67" t="e">
        <f t="shared" si="318"/>
        <v>#REF!</v>
      </c>
      <c r="T575" s="65" t="e">
        <f t="shared" si="312"/>
        <v>#REF!</v>
      </c>
      <c r="U575" s="64" t="e">
        <f t="shared" si="313"/>
        <v>#REF!</v>
      </c>
      <c r="V575" s="21" t="e">
        <f>VLOOKUP(B575,Hoja1!$B$5:$H$749,21,FALSE)</f>
        <v>#REF!</v>
      </c>
      <c r="W575" s="63" t="e">
        <f t="shared" si="314"/>
        <v>#REF!</v>
      </c>
    </row>
    <row r="576" spans="1:23" x14ac:dyDescent="0.3">
      <c r="A576" s="4">
        <v>572</v>
      </c>
      <c r="B576" s="5" t="s">
        <v>1179</v>
      </c>
      <c r="C576" s="5" t="s">
        <v>1169</v>
      </c>
      <c r="D576" s="5" t="s">
        <v>1169</v>
      </c>
      <c r="E576" s="5" t="s">
        <v>1180</v>
      </c>
      <c r="F576" s="6" t="s">
        <v>30</v>
      </c>
      <c r="G576" s="15">
        <v>68393.950000000012</v>
      </c>
      <c r="H576" s="15">
        <v>67222.429999999993</v>
      </c>
      <c r="I576" s="23">
        <f t="shared" si="315"/>
        <v>-1.7100000000000001E-2</v>
      </c>
      <c r="J576" s="22" t="s">
        <v>1547</v>
      </c>
      <c r="K576" s="30" t="str">
        <f t="shared" si="310"/>
        <v>-10%≤ X &lt; 0%B</v>
      </c>
      <c r="L576" s="24" t="e">
        <f>VLOOKUP(K576,#REF!,2,FALSE)</f>
        <v>#REF!</v>
      </c>
      <c r="M576" s="24" t="e">
        <f>VLOOKUP(K576,#REF!,3,FALSE)</f>
        <v>#REF!</v>
      </c>
      <c r="N576" s="34" t="e">
        <f t="shared" si="348"/>
        <v>#REF!</v>
      </c>
      <c r="O576" s="35" t="e">
        <f t="shared" si="349"/>
        <v>#REF!</v>
      </c>
      <c r="P576" s="57">
        <f>IFERROR(VLOOKUP(B576,#REF!,2,FALSE),0)</f>
        <v>0</v>
      </c>
      <c r="Q576" s="58">
        <f>IFERROR(VLOOKUP(B576,#REF!,2,FALSE),0)</f>
        <v>0</v>
      </c>
      <c r="R576" s="54">
        <f t="shared" si="311"/>
        <v>0</v>
      </c>
      <c r="S576" s="67" t="e">
        <f t="shared" si="318"/>
        <v>#REF!</v>
      </c>
      <c r="T576" s="65" t="e">
        <f t="shared" si="312"/>
        <v>#REF!</v>
      </c>
      <c r="U576" s="64" t="e">
        <f t="shared" si="313"/>
        <v>#REF!</v>
      </c>
      <c r="V576" s="21" t="e">
        <f>VLOOKUP(B576,Hoja1!$B$5:$H$749,21,FALSE)</f>
        <v>#REF!</v>
      </c>
      <c r="W576" s="63" t="e">
        <f t="shared" si="314"/>
        <v>#REF!</v>
      </c>
    </row>
    <row r="577" spans="1:23" x14ac:dyDescent="0.3">
      <c r="A577" s="4">
        <v>573</v>
      </c>
      <c r="B577" s="5" t="s">
        <v>1181</v>
      </c>
      <c r="C577" s="5" t="s">
        <v>1169</v>
      </c>
      <c r="D577" s="5" t="s">
        <v>1182</v>
      </c>
      <c r="E577" s="5" t="s">
        <v>1183</v>
      </c>
      <c r="F577" s="6" t="s">
        <v>30</v>
      </c>
      <c r="G577" s="15">
        <v>59767.299999999996</v>
      </c>
      <c r="H577" s="15">
        <v>108139.23</v>
      </c>
      <c r="I577" s="23">
        <f t="shared" si="315"/>
        <v>0.80930000000000002</v>
      </c>
      <c r="J577" s="22" t="s">
        <v>1550</v>
      </c>
      <c r="K577" s="30" t="str">
        <f t="shared" si="310"/>
        <v>20%≤ XB</v>
      </c>
      <c r="L577" s="24" t="e">
        <f>VLOOKUP(K577,#REF!,2,FALSE)</f>
        <v>#REF!</v>
      </c>
      <c r="M577" s="24" t="e">
        <f>VLOOKUP(K577,#REF!,3,FALSE)</f>
        <v>#REF!</v>
      </c>
      <c r="N577" s="34" t="e">
        <f t="shared" si="348"/>
        <v>#REF!</v>
      </c>
      <c r="O577" s="35" t="e">
        <f t="shared" si="349"/>
        <v>#REF!</v>
      </c>
      <c r="P577" s="57">
        <f>IFERROR(VLOOKUP(B577,#REF!,2,FALSE),0)</f>
        <v>0</v>
      </c>
      <c r="Q577" s="58">
        <f>IFERROR(VLOOKUP(B577,#REF!,2,FALSE),0)</f>
        <v>0</v>
      </c>
      <c r="R577" s="54">
        <f t="shared" si="311"/>
        <v>0</v>
      </c>
      <c r="S577" s="67" t="e">
        <f t="shared" si="318"/>
        <v>#REF!</v>
      </c>
      <c r="T577" s="65" t="e">
        <f t="shared" si="312"/>
        <v>#REF!</v>
      </c>
      <c r="U577" s="64" t="e">
        <f t="shared" si="313"/>
        <v>#REF!</v>
      </c>
      <c r="V577" s="21" t="e">
        <f>VLOOKUP(B577,Hoja1!$B$5:$H$749,21,FALSE)</f>
        <v>#REF!</v>
      </c>
      <c r="W577" s="63" t="e">
        <f t="shared" si="314"/>
        <v>#REF!</v>
      </c>
    </row>
    <row r="578" spans="1:23" x14ac:dyDescent="0.3">
      <c r="A578" s="4">
        <v>574</v>
      </c>
      <c r="B578" s="5" t="s">
        <v>1184</v>
      </c>
      <c r="C578" s="5" t="s">
        <v>1169</v>
      </c>
      <c r="D578" s="5" t="s">
        <v>1185</v>
      </c>
      <c r="E578" s="5" t="s">
        <v>1185</v>
      </c>
      <c r="F578" s="6" t="s">
        <v>9</v>
      </c>
      <c r="G578" s="15">
        <v>144236.22000000003</v>
      </c>
      <c r="H578" s="15">
        <v>88379.78</v>
      </c>
      <c r="I578" s="23">
        <f t="shared" si="315"/>
        <v>-0.38729999999999998</v>
      </c>
      <c r="J578" s="22" t="s">
        <v>1544</v>
      </c>
      <c r="K578" s="30" t="str">
        <f t="shared" si="310"/>
        <v>-40%≤ X &lt; -30%A</v>
      </c>
      <c r="L578" s="24" t="e">
        <f>VLOOKUP(K578,#REF!,2,FALSE)</f>
        <v>#REF!</v>
      </c>
      <c r="M578" s="24" t="e">
        <f>VLOOKUP(K578,#REF!,3,FALSE)</f>
        <v>#REF!</v>
      </c>
      <c r="N578" s="34" t="e">
        <f t="shared" si="348"/>
        <v>#REF!</v>
      </c>
      <c r="O578" s="35" t="e">
        <f t="shared" si="349"/>
        <v>#REF!</v>
      </c>
      <c r="P578" s="57">
        <f>IFERROR(VLOOKUP(B578,#REF!,2,FALSE),0)</f>
        <v>0</v>
      </c>
      <c r="Q578" s="58">
        <f>IFERROR(VLOOKUP(B578,#REF!,2,FALSE),0)</f>
        <v>0</v>
      </c>
      <c r="R578" s="54">
        <f t="shared" si="311"/>
        <v>0</v>
      </c>
      <c r="S578" s="67" t="e">
        <f t="shared" si="318"/>
        <v>#REF!</v>
      </c>
      <c r="T578" s="65" t="e">
        <f t="shared" si="312"/>
        <v>#REF!</v>
      </c>
      <c r="U578" s="64" t="e">
        <f t="shared" si="313"/>
        <v>#REF!</v>
      </c>
      <c r="V578" s="21" t="e">
        <f>VLOOKUP(B578,Hoja1!$B$5:$H$749,21,FALSE)</f>
        <v>#REF!</v>
      </c>
      <c r="W578" s="63" t="e">
        <f t="shared" si="314"/>
        <v>#REF!</v>
      </c>
    </row>
    <row r="579" spans="1:23" x14ac:dyDescent="0.3">
      <c r="A579" s="4">
        <v>575</v>
      </c>
      <c r="B579" s="5" t="s">
        <v>1186</v>
      </c>
      <c r="C579" s="5" t="s">
        <v>1169</v>
      </c>
      <c r="D579" s="5" t="s">
        <v>1185</v>
      </c>
      <c r="E579" s="5" t="s">
        <v>1187</v>
      </c>
      <c r="F579" s="6" t="s">
        <v>12</v>
      </c>
      <c r="G579" s="15">
        <v>0</v>
      </c>
      <c r="H579" s="15">
        <v>300</v>
      </c>
      <c r="I579" s="23">
        <f t="shared" si="315"/>
        <v>0</v>
      </c>
      <c r="J579" s="22" t="s">
        <v>1548</v>
      </c>
      <c r="K579" s="31" t="s">
        <v>1559</v>
      </c>
      <c r="L579" s="22" t="str">
        <f>IFERROR(VLOOKUP(B579,#REF!,5,FALSE)," ")</f>
        <v xml:space="preserve"> </v>
      </c>
      <c r="M579" s="22" t="str">
        <f>IFERROR(VLOOKUP(B579,#REF!,6,FALSE)," ")</f>
        <v xml:space="preserve"> </v>
      </c>
      <c r="N579" s="34" t="str">
        <f>+L579</f>
        <v xml:space="preserve"> </v>
      </c>
      <c r="O579" s="35" t="str">
        <f>+M579</f>
        <v xml:space="preserve"> </v>
      </c>
      <c r="P579" s="59">
        <f>IFERROR(VLOOKUP(B579,#REF!,2,FALSE),0)</f>
        <v>0</v>
      </c>
      <c r="Q579" s="60">
        <f>IFERROR(VLOOKUP(B579,#REF!,2,FALSE),0)</f>
        <v>0</v>
      </c>
      <c r="R579" s="53">
        <f t="shared" si="311"/>
        <v>0</v>
      </c>
      <c r="S579" s="67">
        <f t="shared" si="318"/>
        <v>0</v>
      </c>
      <c r="T579" s="65">
        <f t="shared" si="312"/>
        <v>0</v>
      </c>
      <c r="U579" s="64">
        <f t="shared" si="313"/>
        <v>0</v>
      </c>
      <c r="V579" s="21" t="e">
        <f>VLOOKUP(B579,Hoja1!$B$5:$H$749,21,FALSE)</f>
        <v>#REF!</v>
      </c>
      <c r="W579" s="63" t="e">
        <f t="shared" si="314"/>
        <v>#REF!</v>
      </c>
    </row>
    <row r="580" spans="1:23" x14ac:dyDescent="0.3">
      <c r="A580" s="4">
        <v>576</v>
      </c>
      <c r="B580" s="5" t="s">
        <v>1188</v>
      </c>
      <c r="C580" s="5" t="s">
        <v>1169</v>
      </c>
      <c r="D580" s="5" t="s">
        <v>1189</v>
      </c>
      <c r="E580" s="5" t="s">
        <v>1190</v>
      </c>
      <c r="F580" s="6" t="s">
        <v>30</v>
      </c>
      <c r="G580" s="15">
        <v>87523.310000000012</v>
      </c>
      <c r="H580" s="15">
        <v>415067.12</v>
      </c>
      <c r="I580" s="23">
        <f t="shared" si="315"/>
        <v>3.7423999999999999</v>
      </c>
      <c r="J580" s="22" t="s">
        <v>1550</v>
      </c>
      <c r="K580" s="30" t="str">
        <f t="shared" si="310"/>
        <v>20%≤ XB</v>
      </c>
      <c r="L580" s="24" t="e">
        <f>VLOOKUP(K580,#REF!,2,FALSE)</f>
        <v>#REF!</v>
      </c>
      <c r="M580" s="24" t="e">
        <f>VLOOKUP(K580,#REF!,3,FALSE)</f>
        <v>#REF!</v>
      </c>
      <c r="N580" s="34" t="e">
        <f>ROUND(H580*(1+L580),2)</f>
        <v>#REF!</v>
      </c>
      <c r="O580" s="35" t="e">
        <f>ROUND(H580*(1+M580),2)</f>
        <v>#REF!</v>
      </c>
      <c r="P580" s="57">
        <f>IFERROR(VLOOKUP(B580,#REF!,2,FALSE),0)</f>
        <v>0</v>
      </c>
      <c r="Q580" s="58">
        <f>IFERROR(VLOOKUP(B580,#REF!,2,FALSE),0)</f>
        <v>0</v>
      </c>
      <c r="R580" s="54">
        <f t="shared" si="311"/>
        <v>0</v>
      </c>
      <c r="S580" s="67" t="e">
        <f t="shared" si="318"/>
        <v>#REF!</v>
      </c>
      <c r="T580" s="65" t="e">
        <f t="shared" si="312"/>
        <v>#REF!</v>
      </c>
      <c r="U580" s="64" t="e">
        <f t="shared" si="313"/>
        <v>#REF!</v>
      </c>
      <c r="V580" s="21" t="e">
        <f>VLOOKUP(B580,Hoja1!$B$5:$H$749,21,FALSE)</f>
        <v>#REF!</v>
      </c>
      <c r="W580" s="63" t="e">
        <f t="shared" si="314"/>
        <v>#REF!</v>
      </c>
    </row>
    <row r="581" spans="1:23" x14ac:dyDescent="0.3">
      <c r="A581" s="4">
        <v>577</v>
      </c>
      <c r="B581" s="5" t="s">
        <v>1191</v>
      </c>
      <c r="C581" s="5" t="s">
        <v>1169</v>
      </c>
      <c r="D581" s="5" t="s">
        <v>1189</v>
      </c>
      <c r="E581" s="5" t="s">
        <v>1192</v>
      </c>
      <c r="F581" s="6" t="s">
        <v>12</v>
      </c>
      <c r="G581" s="15">
        <v>29740.87</v>
      </c>
      <c r="H581" s="15">
        <v>8295.67</v>
      </c>
      <c r="I581" s="23">
        <f t="shared" si="315"/>
        <v>-0.72109999999999996</v>
      </c>
      <c r="J581" s="22" t="s">
        <v>1543</v>
      </c>
      <c r="K581" s="31" t="str">
        <f>IF(AND(H581&gt;0,(0.5*G581)&gt;H581),"Subgrupo 1.1",IF(AND((0.5*G581)&lt;H581,G581&gt;H581),"Subgrupo 1.2","Grupo 2 "))</f>
        <v>Subgrupo 1.1</v>
      </c>
      <c r="L581" s="28" t="s">
        <v>1555</v>
      </c>
      <c r="M581" s="28" t="s">
        <v>1556</v>
      </c>
      <c r="N581" s="36">
        <f>ROUND(IF(0.75*G581&lt;1.03*H581,0.75*G581,1.03*H581),1)</f>
        <v>8544.5</v>
      </c>
      <c r="O581" s="37">
        <f>ROUND(IF(G581&lt;1.08*H581,G581,1.08*H581),2)</f>
        <v>8959.32</v>
      </c>
      <c r="P581" s="59">
        <f>IFERROR(VLOOKUP(B581,#REF!,2,FALSE),0)</f>
        <v>0</v>
      </c>
      <c r="Q581" s="60">
        <f>IFERROR(VLOOKUP(B581,#REF!,2,FALSE),0)</f>
        <v>0</v>
      </c>
      <c r="R581" s="53">
        <f t="shared" ref="R581:R644" si="350">+P581+Q581</f>
        <v>0</v>
      </c>
      <c r="S581" s="67">
        <f t="shared" si="318"/>
        <v>0</v>
      </c>
      <c r="T581" s="65">
        <f t="shared" ref="T581:T644" si="351">IF(AND(R581&lt;O581,R581&gt;N581),ROUND(((R581-N581)/(O581-N581))*10,0),0)</f>
        <v>0</v>
      </c>
      <c r="U581" s="64">
        <f t="shared" ref="U581:U644" si="352">+S581+T581</f>
        <v>0</v>
      </c>
      <c r="V581" s="21" t="e">
        <f>VLOOKUP(B581,Hoja1!$B$5:$H$749,21,FALSE)</f>
        <v>#REF!</v>
      </c>
      <c r="W581" s="63" t="e">
        <f t="shared" ref="W581:W644" si="353">+V581-S581</f>
        <v>#REF!</v>
      </c>
    </row>
    <row r="582" spans="1:23" x14ac:dyDescent="0.3">
      <c r="A582" s="4">
        <v>578</v>
      </c>
      <c r="B582" s="5" t="s">
        <v>1193</v>
      </c>
      <c r="C582" s="5" t="s">
        <v>1169</v>
      </c>
      <c r="D582" s="5" t="s">
        <v>1194</v>
      </c>
      <c r="E582" s="5" t="s">
        <v>1017</v>
      </c>
      <c r="F582" s="6" t="s">
        <v>30</v>
      </c>
      <c r="G582" s="15">
        <v>57382.95</v>
      </c>
      <c r="H582" s="15">
        <v>31126.18</v>
      </c>
      <c r="I582" s="23">
        <f t="shared" ref="I582:I645" si="354">ROUND(IFERROR(H582/G582-1,0),4)</f>
        <v>-0.45760000000000001</v>
      </c>
      <c r="J582" s="22" t="s">
        <v>1543</v>
      </c>
      <c r="K582" s="30" t="str">
        <f t="shared" ref="K582:K641" si="355">J582&amp;F582</f>
        <v>X &lt; -40%B</v>
      </c>
      <c r="L582" s="24" t="e">
        <f>VLOOKUP(K582,#REF!,2,FALSE)</f>
        <v>#REF!</v>
      </c>
      <c r="M582" s="24" t="e">
        <f>VLOOKUP(K582,#REF!,3,FALSE)</f>
        <v>#REF!</v>
      </c>
      <c r="N582" s="34" t="e">
        <f t="shared" ref="N582:N585" si="356">ROUND(H582*(1+L582),2)</f>
        <v>#REF!</v>
      </c>
      <c r="O582" s="35" t="e">
        <f t="shared" ref="O582:O585" si="357">ROUND(H582*(1+M582),2)</f>
        <v>#REF!</v>
      </c>
      <c r="P582" s="57">
        <f>IFERROR(VLOOKUP(B582,#REF!,2,FALSE),0)</f>
        <v>0</v>
      </c>
      <c r="Q582" s="58">
        <f>IFERROR(VLOOKUP(B582,#REF!,2,FALSE),0)</f>
        <v>0</v>
      </c>
      <c r="R582" s="54">
        <f t="shared" si="350"/>
        <v>0</v>
      </c>
      <c r="S582" s="67" t="e">
        <f t="shared" ref="S582:S645" si="358">IF(R582&gt;O582,80,IF(R582&gt;N582,70,0))</f>
        <v>#REF!</v>
      </c>
      <c r="T582" s="65" t="e">
        <f t="shared" si="351"/>
        <v>#REF!</v>
      </c>
      <c r="U582" s="64" t="e">
        <f t="shared" si="352"/>
        <v>#REF!</v>
      </c>
      <c r="V582" s="21" t="e">
        <f>VLOOKUP(B582,Hoja1!$B$5:$H$749,21,FALSE)</f>
        <v>#REF!</v>
      </c>
      <c r="W582" s="63" t="e">
        <f t="shared" si="353"/>
        <v>#REF!</v>
      </c>
    </row>
    <row r="583" spans="1:23" x14ac:dyDescent="0.3">
      <c r="A583" s="4">
        <v>579</v>
      </c>
      <c r="B583" s="47" t="s">
        <v>1195</v>
      </c>
      <c r="C583" s="47" t="s">
        <v>1169</v>
      </c>
      <c r="D583" s="47" t="s">
        <v>1196</v>
      </c>
      <c r="E583" s="47" t="s">
        <v>1196</v>
      </c>
      <c r="F583" s="42" t="s">
        <v>30</v>
      </c>
      <c r="G583" s="43">
        <v>123.95</v>
      </c>
      <c r="H583" s="43">
        <v>0</v>
      </c>
      <c r="I583" s="44">
        <f t="shared" si="354"/>
        <v>-1</v>
      </c>
      <c r="J583" s="45" t="s">
        <v>1543</v>
      </c>
      <c r="K583" s="30" t="str">
        <f t="shared" si="355"/>
        <v>X &lt; -40%B</v>
      </c>
      <c r="L583" s="46" t="e">
        <f>VLOOKUP(K583,#REF!,2,FALSE)</f>
        <v>#REF!</v>
      </c>
      <c r="M583" s="46" t="e">
        <f>VLOOKUP(K583,#REF!,3,FALSE)</f>
        <v>#REF!</v>
      </c>
      <c r="N583" s="40" t="e">
        <f>ROUND(G583*(1+L583),2)</f>
        <v>#REF!</v>
      </c>
      <c r="O583" s="41" t="e">
        <f>ROUND(G583*(1+M583),2)</f>
        <v>#REF!</v>
      </c>
      <c r="P583" s="57">
        <f>IFERROR(VLOOKUP(B583,#REF!,2,FALSE),0)</f>
        <v>0</v>
      </c>
      <c r="Q583" s="58">
        <f>IFERROR(VLOOKUP(B583,#REF!,2,FALSE),0)</f>
        <v>0</v>
      </c>
      <c r="R583" s="54">
        <f t="shared" si="350"/>
        <v>0</v>
      </c>
      <c r="S583" s="67" t="e">
        <f t="shared" si="358"/>
        <v>#REF!</v>
      </c>
      <c r="T583" s="65" t="e">
        <f t="shared" si="351"/>
        <v>#REF!</v>
      </c>
      <c r="U583" s="64" t="e">
        <f t="shared" si="352"/>
        <v>#REF!</v>
      </c>
      <c r="V583" s="21" t="e">
        <f>VLOOKUP(B583,Hoja1!$B$5:$H$749,21,FALSE)</f>
        <v>#REF!</v>
      </c>
      <c r="W583" s="63" t="e">
        <f t="shared" si="353"/>
        <v>#REF!</v>
      </c>
    </row>
    <row r="584" spans="1:23" x14ac:dyDescent="0.3">
      <c r="A584" s="4">
        <v>580</v>
      </c>
      <c r="B584" s="5" t="s">
        <v>1197</v>
      </c>
      <c r="C584" s="5" t="s">
        <v>1198</v>
      </c>
      <c r="D584" s="5" t="s">
        <v>1199</v>
      </c>
      <c r="E584" s="5" t="s">
        <v>1199</v>
      </c>
      <c r="F584" s="6" t="s">
        <v>9</v>
      </c>
      <c r="G584" s="15">
        <v>6326943.2100000009</v>
      </c>
      <c r="H584" s="15">
        <v>5038920.0599999996</v>
      </c>
      <c r="I584" s="23">
        <f t="shared" si="354"/>
        <v>-0.2036</v>
      </c>
      <c r="J584" s="22" t="s">
        <v>1545</v>
      </c>
      <c r="K584" s="30" t="str">
        <f t="shared" si="355"/>
        <v>-30%≤ X &lt; -20%A</v>
      </c>
      <c r="L584" s="24" t="e">
        <f>VLOOKUP(K584,#REF!,2,FALSE)</f>
        <v>#REF!</v>
      </c>
      <c r="M584" s="24" t="e">
        <f>VLOOKUP(K584,#REF!,3,FALSE)</f>
        <v>#REF!</v>
      </c>
      <c r="N584" s="34" t="e">
        <f t="shared" si="356"/>
        <v>#REF!</v>
      </c>
      <c r="O584" s="35" t="e">
        <f t="shared" si="357"/>
        <v>#REF!</v>
      </c>
      <c r="P584" s="57">
        <f>IFERROR(VLOOKUP(B584,#REF!,2,FALSE),0)</f>
        <v>0</v>
      </c>
      <c r="Q584" s="58">
        <f>IFERROR(VLOOKUP(B584,#REF!,2,FALSE),0)</f>
        <v>0</v>
      </c>
      <c r="R584" s="54">
        <f t="shared" si="350"/>
        <v>0</v>
      </c>
      <c r="S584" s="67" t="e">
        <f t="shared" si="358"/>
        <v>#REF!</v>
      </c>
      <c r="T584" s="65" t="e">
        <f t="shared" si="351"/>
        <v>#REF!</v>
      </c>
      <c r="U584" s="64" t="e">
        <f t="shared" si="352"/>
        <v>#REF!</v>
      </c>
      <c r="V584" s="21" t="e">
        <f>VLOOKUP(B584,Hoja1!$B$5:$H$749,21,FALSE)</f>
        <v>#REF!</v>
      </c>
      <c r="W584" s="63" t="e">
        <f t="shared" si="353"/>
        <v>#REF!</v>
      </c>
    </row>
    <row r="585" spans="1:23" x14ac:dyDescent="0.3">
      <c r="A585" s="4">
        <v>581</v>
      </c>
      <c r="B585" s="5" t="s">
        <v>1200</v>
      </c>
      <c r="C585" s="5" t="s">
        <v>1198</v>
      </c>
      <c r="D585" s="5" t="s">
        <v>1199</v>
      </c>
      <c r="E585" s="5" t="s">
        <v>1201</v>
      </c>
      <c r="F585" s="6" t="s">
        <v>60</v>
      </c>
      <c r="G585" s="15">
        <v>193004.86</v>
      </c>
      <c r="H585" s="15">
        <v>202440.72999999998</v>
      </c>
      <c r="I585" s="23">
        <f t="shared" si="354"/>
        <v>4.8899999999999999E-2</v>
      </c>
      <c r="J585" s="22" t="s">
        <v>1548</v>
      </c>
      <c r="K585" s="30" t="str">
        <f t="shared" si="355"/>
        <v>0%≤ X &lt; 10%D</v>
      </c>
      <c r="L585" s="24" t="e">
        <f>VLOOKUP(K585,#REF!,2,FALSE)</f>
        <v>#REF!</v>
      </c>
      <c r="M585" s="24" t="e">
        <f>VLOOKUP(K585,#REF!,3,FALSE)</f>
        <v>#REF!</v>
      </c>
      <c r="N585" s="34" t="e">
        <f t="shared" si="356"/>
        <v>#REF!</v>
      </c>
      <c r="O585" s="35" t="e">
        <f t="shared" si="357"/>
        <v>#REF!</v>
      </c>
      <c r="P585" s="57">
        <f>IFERROR(VLOOKUP(B585,#REF!,2,FALSE),0)</f>
        <v>0</v>
      </c>
      <c r="Q585" s="58">
        <f>IFERROR(VLOOKUP(B585,#REF!,2,FALSE),0)</f>
        <v>0</v>
      </c>
      <c r="R585" s="54">
        <f t="shared" si="350"/>
        <v>0</v>
      </c>
      <c r="S585" s="67" t="e">
        <f t="shared" si="358"/>
        <v>#REF!</v>
      </c>
      <c r="T585" s="65" t="e">
        <f t="shared" si="351"/>
        <v>#REF!</v>
      </c>
      <c r="U585" s="64" t="e">
        <f t="shared" si="352"/>
        <v>#REF!</v>
      </c>
      <c r="V585" s="21" t="e">
        <f>VLOOKUP(B585,Hoja1!$B$5:$H$749,21,FALSE)</f>
        <v>#REF!</v>
      </c>
      <c r="W585" s="63" t="e">
        <f t="shared" si="353"/>
        <v>#REF!</v>
      </c>
    </row>
    <row r="586" spans="1:23" x14ac:dyDescent="0.3">
      <c r="A586" s="4">
        <v>582</v>
      </c>
      <c r="B586" s="5" t="s">
        <v>1202</v>
      </c>
      <c r="C586" s="5" t="s">
        <v>1198</v>
      </c>
      <c r="D586" s="5" t="s">
        <v>1199</v>
      </c>
      <c r="E586" s="5" t="s">
        <v>1203</v>
      </c>
      <c r="F586" s="6" t="s">
        <v>12</v>
      </c>
      <c r="G586" s="15">
        <v>108503.85</v>
      </c>
      <c r="H586" s="15">
        <v>107678.11</v>
      </c>
      <c r="I586" s="23">
        <f t="shared" si="354"/>
        <v>-7.6E-3</v>
      </c>
      <c r="J586" s="22" t="s">
        <v>1549</v>
      </c>
      <c r="K586" s="31" t="str">
        <f>IF(AND(H586&gt;0,(0.5*G586)&gt;H586),"Subgrupo 1.1",IF(AND((0.5*G586)&lt;H586,G586&gt;H586),"Subgrupo 1.2","Grupo 2 "))</f>
        <v>Subgrupo 1.2</v>
      </c>
      <c r="L586" s="28" t="s">
        <v>1556</v>
      </c>
      <c r="M586" s="28" t="s">
        <v>1557</v>
      </c>
      <c r="N586" s="36">
        <f>ROUND(IF(G586&lt;1.08*H586,G586,1.08*H586),2)</f>
        <v>108503.85</v>
      </c>
      <c r="O586" s="37">
        <f>ROUND(IF(1.05*G586&lt;1.13*H586,1.05*G586,1.13*H586),2)</f>
        <v>113929.04</v>
      </c>
      <c r="P586" s="59">
        <f>IFERROR(VLOOKUP(B586,#REF!,2,FALSE),0)</f>
        <v>0</v>
      </c>
      <c r="Q586" s="60">
        <f>IFERROR(VLOOKUP(B586,#REF!,2,FALSE),0)</f>
        <v>0</v>
      </c>
      <c r="R586" s="53">
        <f t="shared" si="350"/>
        <v>0</v>
      </c>
      <c r="S586" s="67">
        <f t="shared" si="358"/>
        <v>0</v>
      </c>
      <c r="T586" s="65">
        <f t="shared" si="351"/>
        <v>0</v>
      </c>
      <c r="U586" s="64">
        <f t="shared" si="352"/>
        <v>0</v>
      </c>
      <c r="V586" s="21" t="e">
        <f>VLOOKUP(B586,Hoja1!$B$5:$H$749,21,FALSE)</f>
        <v>#REF!</v>
      </c>
      <c r="W586" s="63" t="e">
        <f t="shared" si="353"/>
        <v>#REF!</v>
      </c>
    </row>
    <row r="587" spans="1:23" x14ac:dyDescent="0.3">
      <c r="A587" s="4">
        <v>583</v>
      </c>
      <c r="B587" s="47" t="s">
        <v>1204</v>
      </c>
      <c r="C587" s="47" t="s">
        <v>1198</v>
      </c>
      <c r="D587" s="47" t="s">
        <v>1205</v>
      </c>
      <c r="E587" s="47" t="s">
        <v>1205</v>
      </c>
      <c r="F587" s="42" t="s">
        <v>30</v>
      </c>
      <c r="G587" s="43">
        <v>22420.03</v>
      </c>
      <c r="H587" s="43">
        <v>0</v>
      </c>
      <c r="I587" s="44">
        <f t="shared" si="354"/>
        <v>-1</v>
      </c>
      <c r="J587" s="45" t="s">
        <v>1543</v>
      </c>
      <c r="K587" s="30" t="str">
        <f t="shared" si="355"/>
        <v>X &lt; -40%B</v>
      </c>
      <c r="L587" s="46" t="e">
        <f>VLOOKUP(K587,#REF!,2,FALSE)</f>
        <v>#REF!</v>
      </c>
      <c r="M587" s="46" t="e">
        <f>VLOOKUP(K587,#REF!,3,FALSE)</f>
        <v>#REF!</v>
      </c>
      <c r="N587" s="40" t="e">
        <f>ROUND(G587*(1+L587),2)</f>
        <v>#REF!</v>
      </c>
      <c r="O587" s="41" t="e">
        <f>ROUND(G587*(1+M587),2)</f>
        <v>#REF!</v>
      </c>
      <c r="P587" s="57">
        <f>IFERROR(VLOOKUP(B587,#REF!,2,FALSE),0)</f>
        <v>0</v>
      </c>
      <c r="Q587" s="58">
        <f>IFERROR(VLOOKUP(B587,#REF!,2,FALSE),0)</f>
        <v>0</v>
      </c>
      <c r="R587" s="54">
        <f t="shared" si="350"/>
        <v>0</v>
      </c>
      <c r="S587" s="67" t="e">
        <f t="shared" si="358"/>
        <v>#REF!</v>
      </c>
      <c r="T587" s="65" t="e">
        <f t="shared" si="351"/>
        <v>#REF!</v>
      </c>
      <c r="U587" s="64" t="e">
        <f t="shared" si="352"/>
        <v>#REF!</v>
      </c>
      <c r="V587" s="21" t="e">
        <f>VLOOKUP(B587,Hoja1!$B$5:$H$749,21,FALSE)</f>
        <v>#REF!</v>
      </c>
      <c r="W587" s="63" t="e">
        <f t="shared" si="353"/>
        <v>#REF!</v>
      </c>
    </row>
    <row r="588" spans="1:23" x14ac:dyDescent="0.3">
      <c r="A588" s="4">
        <v>584</v>
      </c>
      <c r="B588" s="5" t="s">
        <v>1206</v>
      </c>
      <c r="C588" s="5" t="s">
        <v>1198</v>
      </c>
      <c r="D588" s="5" t="s">
        <v>1205</v>
      </c>
      <c r="E588" s="5" t="s">
        <v>1207</v>
      </c>
      <c r="F588" s="6" t="s">
        <v>12</v>
      </c>
      <c r="G588" s="15">
        <v>72023.450000000012</v>
      </c>
      <c r="H588" s="15">
        <v>114413.02</v>
      </c>
      <c r="I588" s="23">
        <f t="shared" si="354"/>
        <v>0.58860000000000001</v>
      </c>
      <c r="J588" s="22" t="s">
        <v>1550</v>
      </c>
      <c r="K588" s="31" t="str">
        <f>IF(AND(H588&gt;0,(0.5*G588)&gt;H588),"Subgrupo 1.1",IF(AND((0.5*G588)&lt;H588,G588&gt;H588),"Subgrupo 1.2","Grupo 2 "))</f>
        <v xml:space="preserve">Grupo 2 </v>
      </c>
      <c r="L588" s="24">
        <f>IF(H588&gt;=G588,10.8%," ")</f>
        <v>0.10800000000000001</v>
      </c>
      <c r="M588" s="24">
        <f>IF(H588&gt;=G588,16%," ")</f>
        <v>0.16</v>
      </c>
      <c r="N588" s="34">
        <f>ROUND(H588*(1+L588),2)</f>
        <v>126769.63</v>
      </c>
      <c r="O588" s="35">
        <f>ROUND(H588*(1+M588),2)</f>
        <v>132719.1</v>
      </c>
      <c r="P588" s="59">
        <f>IFERROR(VLOOKUP(B588,#REF!,2,FALSE),0)</f>
        <v>0</v>
      </c>
      <c r="Q588" s="60">
        <f>IFERROR(VLOOKUP(B588,#REF!,2,FALSE),0)</f>
        <v>0</v>
      </c>
      <c r="R588" s="53">
        <f t="shared" si="350"/>
        <v>0</v>
      </c>
      <c r="S588" s="67">
        <f t="shared" si="358"/>
        <v>0</v>
      </c>
      <c r="T588" s="65">
        <f t="shared" si="351"/>
        <v>0</v>
      </c>
      <c r="U588" s="64">
        <f t="shared" si="352"/>
        <v>0</v>
      </c>
      <c r="V588" s="21" t="e">
        <f>VLOOKUP(B588,Hoja1!$B$5:$H$749,21,FALSE)</f>
        <v>#REF!</v>
      </c>
      <c r="W588" s="63" t="e">
        <f t="shared" si="353"/>
        <v>#REF!</v>
      </c>
    </row>
    <row r="589" spans="1:23" x14ac:dyDescent="0.3">
      <c r="A589" s="4">
        <v>585</v>
      </c>
      <c r="B589" s="5" t="s">
        <v>1208</v>
      </c>
      <c r="C589" s="5" t="s">
        <v>1198</v>
      </c>
      <c r="D589" s="5" t="s">
        <v>1209</v>
      </c>
      <c r="E589" s="5" t="s">
        <v>1210</v>
      </c>
      <c r="F589" s="6" t="s">
        <v>30</v>
      </c>
      <c r="G589" s="15">
        <v>86431.01999999999</v>
      </c>
      <c r="H589" s="15">
        <v>72276.600000000006</v>
      </c>
      <c r="I589" s="23">
        <f t="shared" si="354"/>
        <v>-0.1638</v>
      </c>
      <c r="J589" s="22" t="s">
        <v>1546</v>
      </c>
      <c r="K589" s="30" t="str">
        <f t="shared" si="355"/>
        <v>-20%≤ X &lt; -10%B</v>
      </c>
      <c r="L589" s="24" t="e">
        <f>VLOOKUP(K589,#REF!,2,FALSE)</f>
        <v>#REF!</v>
      </c>
      <c r="M589" s="24" t="e">
        <f>VLOOKUP(K589,#REF!,3,FALSE)</f>
        <v>#REF!</v>
      </c>
      <c r="N589" s="34" t="e">
        <f>ROUND(H589*(1+L589),2)</f>
        <v>#REF!</v>
      </c>
      <c r="O589" s="35" t="e">
        <f>ROUND(H589*(1+M589),2)</f>
        <v>#REF!</v>
      </c>
      <c r="P589" s="57">
        <f>IFERROR(VLOOKUP(B589,#REF!,2,FALSE),0)</f>
        <v>0</v>
      </c>
      <c r="Q589" s="58">
        <f>IFERROR(VLOOKUP(B589,#REF!,2,FALSE),0)</f>
        <v>0</v>
      </c>
      <c r="R589" s="54">
        <f t="shared" si="350"/>
        <v>0</v>
      </c>
      <c r="S589" s="67" t="e">
        <f t="shared" si="358"/>
        <v>#REF!</v>
      </c>
      <c r="T589" s="65" t="e">
        <f t="shared" si="351"/>
        <v>#REF!</v>
      </c>
      <c r="U589" s="64" t="e">
        <f t="shared" si="352"/>
        <v>#REF!</v>
      </c>
      <c r="V589" s="21" t="e">
        <f>VLOOKUP(B589,Hoja1!$B$5:$H$749,21,FALSE)</f>
        <v>#REF!</v>
      </c>
      <c r="W589" s="63" t="e">
        <f t="shared" si="353"/>
        <v>#REF!</v>
      </c>
    </row>
    <row r="590" spans="1:23" x14ac:dyDescent="0.3">
      <c r="A590" s="4">
        <v>586</v>
      </c>
      <c r="B590" s="5" t="s">
        <v>1211</v>
      </c>
      <c r="C590" s="5" t="s">
        <v>1198</v>
      </c>
      <c r="D590" s="5" t="s">
        <v>1209</v>
      </c>
      <c r="E590" s="5" t="s">
        <v>1212</v>
      </c>
      <c r="F590" s="6" t="s">
        <v>12</v>
      </c>
      <c r="G590" s="15">
        <v>80714.859999999986</v>
      </c>
      <c r="H590" s="15">
        <v>73372.42</v>
      </c>
      <c r="I590" s="23">
        <f t="shared" si="354"/>
        <v>-9.0999999999999998E-2</v>
      </c>
      <c r="J590" s="22" t="s">
        <v>1547</v>
      </c>
      <c r="K590" s="31" t="str">
        <f>IF(AND(H590&gt;0,(0.5*G590)&gt;H590),"Subgrupo 1.1",IF(AND((0.5*G590)&lt;H590,G590&gt;H590),"Subgrupo 1.2","Grupo 2 "))</f>
        <v>Subgrupo 1.2</v>
      </c>
      <c r="L590" s="28" t="s">
        <v>1556</v>
      </c>
      <c r="M590" s="28" t="s">
        <v>1557</v>
      </c>
      <c r="N590" s="36">
        <f>ROUND(IF(G590&lt;1.08*H590,G590,1.08*H590),2)</f>
        <v>79242.210000000006</v>
      </c>
      <c r="O590" s="37">
        <f>ROUND(IF(1.05*G590&lt;1.13*H590,1.05*G590,1.13*H590),2)</f>
        <v>82910.83</v>
      </c>
      <c r="P590" s="59">
        <f>IFERROR(VLOOKUP(B590,#REF!,2,FALSE),0)</f>
        <v>0</v>
      </c>
      <c r="Q590" s="60">
        <f>IFERROR(VLOOKUP(B590,#REF!,2,FALSE),0)</f>
        <v>0</v>
      </c>
      <c r="R590" s="53">
        <f t="shared" si="350"/>
        <v>0</v>
      </c>
      <c r="S590" s="67">
        <f t="shared" si="358"/>
        <v>0</v>
      </c>
      <c r="T590" s="65">
        <f t="shared" si="351"/>
        <v>0</v>
      </c>
      <c r="U590" s="64">
        <f t="shared" si="352"/>
        <v>0</v>
      </c>
      <c r="V590" s="21" t="e">
        <f>VLOOKUP(B590,Hoja1!$B$5:$H$749,21,FALSE)</f>
        <v>#REF!</v>
      </c>
      <c r="W590" s="63" t="e">
        <f t="shared" si="353"/>
        <v>#REF!</v>
      </c>
    </row>
    <row r="591" spans="1:23" x14ac:dyDescent="0.3">
      <c r="A591" s="4">
        <v>587</v>
      </c>
      <c r="B591" s="5" t="s">
        <v>1213</v>
      </c>
      <c r="C591" s="5" t="s">
        <v>1214</v>
      </c>
      <c r="D591" s="5" t="s">
        <v>1215</v>
      </c>
      <c r="E591" s="5" t="s">
        <v>1214</v>
      </c>
      <c r="F591" s="6" t="s">
        <v>9</v>
      </c>
      <c r="G591" s="15">
        <v>3059197.39</v>
      </c>
      <c r="H591" s="15">
        <v>2225793.4300000002</v>
      </c>
      <c r="I591" s="23">
        <f t="shared" si="354"/>
        <v>-0.27239999999999998</v>
      </c>
      <c r="J591" s="22" t="s">
        <v>1545</v>
      </c>
      <c r="K591" s="30" t="str">
        <f t="shared" si="355"/>
        <v>-30%≤ X &lt; -20%A</v>
      </c>
      <c r="L591" s="24" t="e">
        <f>VLOOKUP(K591,#REF!,2,FALSE)</f>
        <v>#REF!</v>
      </c>
      <c r="M591" s="24" t="e">
        <f>VLOOKUP(K591,#REF!,3,FALSE)</f>
        <v>#REF!</v>
      </c>
      <c r="N591" s="34" t="e">
        <f>ROUND(H591*(1+L591),2)</f>
        <v>#REF!</v>
      </c>
      <c r="O591" s="35" t="e">
        <f>ROUND(H591*(1+M591),2)</f>
        <v>#REF!</v>
      </c>
      <c r="P591" s="57">
        <f>IFERROR(VLOOKUP(B591,#REF!,2,FALSE),0)</f>
        <v>0</v>
      </c>
      <c r="Q591" s="58">
        <f>IFERROR(VLOOKUP(B591,#REF!,2,FALSE),0)</f>
        <v>0</v>
      </c>
      <c r="R591" s="54">
        <f t="shared" si="350"/>
        <v>0</v>
      </c>
      <c r="S591" s="67" t="e">
        <f t="shared" si="358"/>
        <v>#REF!</v>
      </c>
      <c r="T591" s="65" t="e">
        <f t="shared" si="351"/>
        <v>#REF!</v>
      </c>
      <c r="U591" s="64" t="e">
        <f t="shared" si="352"/>
        <v>#REF!</v>
      </c>
      <c r="V591" s="21" t="e">
        <f>VLOOKUP(B591,Hoja1!$B$5:$H$749,21,FALSE)</f>
        <v>#REF!</v>
      </c>
      <c r="W591" s="63" t="e">
        <f t="shared" si="353"/>
        <v>#REF!</v>
      </c>
    </row>
    <row r="592" spans="1:23" x14ac:dyDescent="0.3">
      <c r="A592" s="4">
        <v>588</v>
      </c>
      <c r="B592" s="5" t="s">
        <v>1216</v>
      </c>
      <c r="C592" s="5" t="s">
        <v>1214</v>
      </c>
      <c r="D592" s="5" t="s">
        <v>1215</v>
      </c>
      <c r="E592" s="5" t="s">
        <v>1217</v>
      </c>
      <c r="F592" s="6" t="s">
        <v>12</v>
      </c>
      <c r="G592" s="15">
        <v>1400.55</v>
      </c>
      <c r="H592" s="15">
        <v>0</v>
      </c>
      <c r="I592" s="23">
        <f t="shared" si="354"/>
        <v>-1</v>
      </c>
      <c r="J592" s="22" t="s">
        <v>1543</v>
      </c>
      <c r="K592" s="31" t="s">
        <v>1559</v>
      </c>
      <c r="L592" s="22" t="str">
        <f>IFERROR(VLOOKUP(B592,#REF!,5,FALSE)," ")</f>
        <v xml:space="preserve"> </v>
      </c>
      <c r="M592" s="22" t="str">
        <f>IFERROR(VLOOKUP(B592,#REF!,6,FALSE)," ")</f>
        <v xml:space="preserve"> </v>
      </c>
      <c r="N592" s="34" t="str">
        <f>+L592</f>
        <v xml:space="preserve"> </v>
      </c>
      <c r="O592" s="35" t="str">
        <f>+M592</f>
        <v xml:space="preserve"> </v>
      </c>
      <c r="P592" s="59">
        <f>IFERROR(VLOOKUP(B592,#REF!,2,FALSE),0)</f>
        <v>0</v>
      </c>
      <c r="Q592" s="60">
        <f>IFERROR(VLOOKUP(B592,#REF!,2,FALSE),0)</f>
        <v>0</v>
      </c>
      <c r="R592" s="53">
        <f t="shared" si="350"/>
        <v>0</v>
      </c>
      <c r="S592" s="67">
        <f t="shared" si="358"/>
        <v>0</v>
      </c>
      <c r="T592" s="65">
        <f t="shared" si="351"/>
        <v>0</v>
      </c>
      <c r="U592" s="64">
        <f t="shared" si="352"/>
        <v>0</v>
      </c>
      <c r="V592" s="21" t="e">
        <f>VLOOKUP(B592,Hoja1!$B$5:$H$749,21,FALSE)</f>
        <v>#REF!</v>
      </c>
      <c r="W592" s="63" t="e">
        <f t="shared" si="353"/>
        <v>#REF!</v>
      </c>
    </row>
    <row r="593" spans="1:23" x14ac:dyDescent="0.3">
      <c r="A593" s="4">
        <v>589</v>
      </c>
      <c r="B593" s="5" t="s">
        <v>1218</v>
      </c>
      <c r="C593" s="5" t="s">
        <v>1214</v>
      </c>
      <c r="D593" s="5" t="s">
        <v>1215</v>
      </c>
      <c r="E593" s="5" t="s">
        <v>1219</v>
      </c>
      <c r="F593" s="6" t="s">
        <v>60</v>
      </c>
      <c r="G593" s="15">
        <v>317272.79000000004</v>
      </c>
      <c r="H593" s="15">
        <v>268961.55</v>
      </c>
      <c r="I593" s="23">
        <f t="shared" si="354"/>
        <v>-0.15229999999999999</v>
      </c>
      <c r="J593" s="22" t="s">
        <v>1546</v>
      </c>
      <c r="K593" s="30" t="str">
        <f t="shared" si="355"/>
        <v>-20%≤ X &lt; -10%D</v>
      </c>
      <c r="L593" s="24" t="e">
        <f>VLOOKUP(K593,#REF!,2,FALSE)</f>
        <v>#REF!</v>
      </c>
      <c r="M593" s="24" t="e">
        <f>VLOOKUP(K593,#REF!,3,FALSE)</f>
        <v>#REF!</v>
      </c>
      <c r="N593" s="34" t="e">
        <f>ROUND(H593*(1+L593),2)</f>
        <v>#REF!</v>
      </c>
      <c r="O593" s="35" t="e">
        <f>ROUND(H593*(1+M593),2)</f>
        <v>#REF!</v>
      </c>
      <c r="P593" s="57">
        <f>IFERROR(VLOOKUP(B593,#REF!,2,FALSE),0)</f>
        <v>0</v>
      </c>
      <c r="Q593" s="58">
        <f>IFERROR(VLOOKUP(B593,#REF!,2,FALSE),0)</f>
        <v>0</v>
      </c>
      <c r="R593" s="54">
        <f t="shared" si="350"/>
        <v>0</v>
      </c>
      <c r="S593" s="67" t="e">
        <f t="shared" si="358"/>
        <v>#REF!</v>
      </c>
      <c r="T593" s="65" t="e">
        <f t="shared" si="351"/>
        <v>#REF!</v>
      </c>
      <c r="U593" s="64" t="e">
        <f t="shared" si="352"/>
        <v>#REF!</v>
      </c>
      <c r="V593" s="21" t="e">
        <f>VLOOKUP(B593,Hoja1!$B$5:$H$749,21,FALSE)</f>
        <v>#REF!</v>
      </c>
      <c r="W593" s="63" t="e">
        <f t="shared" si="353"/>
        <v>#REF!</v>
      </c>
    </row>
    <row r="594" spans="1:23" x14ac:dyDescent="0.3">
      <c r="A594" s="4">
        <v>590</v>
      </c>
      <c r="B594" s="5" t="s">
        <v>1220</v>
      </c>
      <c r="C594" s="5" t="s">
        <v>1214</v>
      </c>
      <c r="D594" s="5" t="s">
        <v>1215</v>
      </c>
      <c r="E594" s="5" t="s">
        <v>46</v>
      </c>
      <c r="F594" s="6" t="s">
        <v>12</v>
      </c>
      <c r="G594" s="15">
        <v>8879.06</v>
      </c>
      <c r="H594" s="15">
        <v>1655</v>
      </c>
      <c r="I594" s="23">
        <f t="shared" si="354"/>
        <v>-0.81359999999999999</v>
      </c>
      <c r="J594" s="22" t="s">
        <v>1543</v>
      </c>
      <c r="K594" s="31" t="str">
        <f>IF(AND(H594&gt;0,(0.5*G594)&gt;H594),"Subgrupo 1.1",IF(AND((0.5*G594)&lt;H594,G594&gt;H594),"Subgrupo 1.2","Grupo 2 "))</f>
        <v>Subgrupo 1.1</v>
      </c>
      <c r="L594" s="28" t="s">
        <v>1555</v>
      </c>
      <c r="M594" s="28" t="s">
        <v>1556</v>
      </c>
      <c r="N594" s="36">
        <f>ROUND(IF(0.75*G594&lt;1.03*H594,0.75*G594,1.03*H594),1)</f>
        <v>1704.7</v>
      </c>
      <c r="O594" s="37">
        <f>ROUND(IF(G594&lt;1.08*H594,G594,1.08*H594),2)</f>
        <v>1787.4</v>
      </c>
      <c r="P594" s="59">
        <f>IFERROR(VLOOKUP(B594,#REF!,2,FALSE),0)</f>
        <v>0</v>
      </c>
      <c r="Q594" s="60">
        <f>IFERROR(VLOOKUP(B594,#REF!,2,FALSE),0)</f>
        <v>0</v>
      </c>
      <c r="R594" s="53">
        <f t="shared" si="350"/>
        <v>0</v>
      </c>
      <c r="S594" s="67">
        <f t="shared" si="358"/>
        <v>0</v>
      </c>
      <c r="T594" s="65">
        <f t="shared" si="351"/>
        <v>0</v>
      </c>
      <c r="U594" s="64">
        <f t="shared" si="352"/>
        <v>0</v>
      </c>
      <c r="V594" s="21" t="e">
        <f>VLOOKUP(B594,Hoja1!$B$5:$H$749,21,FALSE)</f>
        <v>#REF!</v>
      </c>
      <c r="W594" s="63" t="e">
        <f t="shared" si="353"/>
        <v>#REF!</v>
      </c>
    </row>
    <row r="595" spans="1:23" x14ac:dyDescent="0.3">
      <c r="A595" s="4">
        <v>591</v>
      </c>
      <c r="B595" s="5" t="s">
        <v>1221</v>
      </c>
      <c r="C595" s="5" t="s">
        <v>1214</v>
      </c>
      <c r="D595" s="5" t="s">
        <v>1222</v>
      </c>
      <c r="E595" s="5" t="s">
        <v>1223</v>
      </c>
      <c r="F595" s="6" t="s">
        <v>30</v>
      </c>
      <c r="G595" s="15">
        <v>113593.00000000001</v>
      </c>
      <c r="H595" s="15">
        <v>55739.83</v>
      </c>
      <c r="I595" s="23">
        <f t="shared" si="354"/>
        <v>-0.50929999999999997</v>
      </c>
      <c r="J595" s="22" t="s">
        <v>1543</v>
      </c>
      <c r="K595" s="30" t="str">
        <f t="shared" si="355"/>
        <v>X &lt; -40%B</v>
      </c>
      <c r="L595" s="24" t="e">
        <f>VLOOKUP(K595,#REF!,2,FALSE)</f>
        <v>#REF!</v>
      </c>
      <c r="M595" s="24" t="e">
        <f>VLOOKUP(K595,#REF!,3,FALSE)</f>
        <v>#REF!</v>
      </c>
      <c r="N595" s="34" t="e">
        <f>ROUND(H595*(1+L595),2)</f>
        <v>#REF!</v>
      </c>
      <c r="O595" s="35" t="e">
        <f>ROUND(H595*(1+M595),2)</f>
        <v>#REF!</v>
      </c>
      <c r="P595" s="57">
        <f>IFERROR(VLOOKUP(B595,#REF!,2,FALSE),0)</f>
        <v>0</v>
      </c>
      <c r="Q595" s="58">
        <f>IFERROR(VLOOKUP(B595,#REF!,2,FALSE),0)</f>
        <v>0</v>
      </c>
      <c r="R595" s="54">
        <f t="shared" si="350"/>
        <v>0</v>
      </c>
      <c r="S595" s="67" t="e">
        <f t="shared" si="358"/>
        <v>#REF!</v>
      </c>
      <c r="T595" s="65" t="e">
        <f t="shared" si="351"/>
        <v>#REF!</v>
      </c>
      <c r="U595" s="64" t="e">
        <f t="shared" si="352"/>
        <v>#REF!</v>
      </c>
      <c r="V595" s="21" t="e">
        <f>VLOOKUP(B595,Hoja1!$B$5:$H$749,21,FALSE)</f>
        <v>#REF!</v>
      </c>
      <c r="W595" s="63" t="e">
        <f t="shared" si="353"/>
        <v>#REF!</v>
      </c>
    </row>
    <row r="596" spans="1:23" x14ac:dyDescent="0.3">
      <c r="A596" s="4">
        <v>592</v>
      </c>
      <c r="B596" s="5" t="s">
        <v>1224</v>
      </c>
      <c r="C596" s="5" t="s">
        <v>1214</v>
      </c>
      <c r="D596" s="5" t="s">
        <v>1222</v>
      </c>
      <c r="E596" s="5" t="s">
        <v>1225</v>
      </c>
      <c r="F596" s="6" t="s">
        <v>12</v>
      </c>
      <c r="G596" s="15">
        <v>0</v>
      </c>
      <c r="H596" s="15">
        <v>0</v>
      </c>
      <c r="I596" s="23">
        <f t="shared" si="354"/>
        <v>0</v>
      </c>
      <c r="J596" s="22" t="s">
        <v>1548</v>
      </c>
      <c r="K596" s="31" t="s">
        <v>1559</v>
      </c>
      <c r="L596" s="22" t="str">
        <f>IFERROR(VLOOKUP(B596,#REF!,5,FALSE)," ")</f>
        <v xml:space="preserve"> </v>
      </c>
      <c r="M596" s="22" t="str">
        <f>IFERROR(VLOOKUP(B596,#REF!,6,FALSE)," ")</f>
        <v xml:space="preserve"> </v>
      </c>
      <c r="N596" s="34" t="str">
        <f>+L596</f>
        <v xml:space="preserve"> </v>
      </c>
      <c r="O596" s="35" t="str">
        <f>+M596</f>
        <v xml:space="preserve"> </v>
      </c>
      <c r="P596" s="59">
        <f>IFERROR(VLOOKUP(B596,#REF!,2,FALSE),0)</f>
        <v>0</v>
      </c>
      <c r="Q596" s="60">
        <f>IFERROR(VLOOKUP(B596,#REF!,2,FALSE),0)</f>
        <v>0</v>
      </c>
      <c r="R596" s="53">
        <f t="shared" si="350"/>
        <v>0</v>
      </c>
      <c r="S596" s="67">
        <f t="shared" si="358"/>
        <v>0</v>
      </c>
      <c r="T596" s="65">
        <f t="shared" si="351"/>
        <v>0</v>
      </c>
      <c r="U596" s="64">
        <f t="shared" si="352"/>
        <v>0</v>
      </c>
      <c r="V596" s="21" t="e">
        <f>VLOOKUP(B596,Hoja1!$B$5:$H$749,21,FALSE)</f>
        <v>#REF!</v>
      </c>
      <c r="W596" s="63" t="e">
        <f t="shared" si="353"/>
        <v>#REF!</v>
      </c>
    </row>
    <row r="597" spans="1:23" x14ac:dyDescent="0.3">
      <c r="A597" s="4">
        <v>593</v>
      </c>
      <c r="B597" s="5" t="s">
        <v>1226</v>
      </c>
      <c r="C597" s="5" t="s">
        <v>1214</v>
      </c>
      <c r="D597" s="5" t="s">
        <v>1222</v>
      </c>
      <c r="E597" s="5" t="s">
        <v>1227</v>
      </c>
      <c r="F597" s="6" t="s">
        <v>12</v>
      </c>
      <c r="G597" s="15">
        <v>21521.870000000003</v>
      </c>
      <c r="H597" s="15">
        <v>12351.369999999999</v>
      </c>
      <c r="I597" s="23">
        <f t="shared" si="354"/>
        <v>-0.42609999999999998</v>
      </c>
      <c r="J597" s="22" t="s">
        <v>1544</v>
      </c>
      <c r="K597" s="31" t="str">
        <f t="shared" ref="K597" si="359">IF(AND(H597&gt;0,(0.5*G597)&gt;H597),"Subgrupo 1.1",IF(AND((0.5*G597)&lt;H597,G597&gt;H597),"Subgrupo 1.2","Grupo 2 "))</f>
        <v>Subgrupo 1.2</v>
      </c>
      <c r="L597" s="28" t="s">
        <v>1556</v>
      </c>
      <c r="M597" s="28" t="s">
        <v>1557</v>
      </c>
      <c r="N597" s="36">
        <f>ROUND(IF(G597&lt;1.08*H597,G597,1.08*H597),2)</f>
        <v>13339.48</v>
      </c>
      <c r="O597" s="37">
        <f>ROUND(IF(1.05*G597&lt;1.13*H597,1.05*G597,1.13*H597),2)</f>
        <v>13957.05</v>
      </c>
      <c r="P597" s="59">
        <f>IFERROR(VLOOKUP(B597,#REF!,2,FALSE),0)</f>
        <v>0</v>
      </c>
      <c r="Q597" s="60">
        <f>IFERROR(VLOOKUP(B597,#REF!,2,FALSE),0)</f>
        <v>0</v>
      </c>
      <c r="R597" s="53">
        <f t="shared" si="350"/>
        <v>0</v>
      </c>
      <c r="S597" s="67">
        <f t="shared" si="358"/>
        <v>0</v>
      </c>
      <c r="T597" s="65">
        <f t="shared" si="351"/>
        <v>0</v>
      </c>
      <c r="U597" s="64">
        <f t="shared" si="352"/>
        <v>0</v>
      </c>
      <c r="V597" s="21" t="e">
        <f>VLOOKUP(B597,Hoja1!$B$5:$H$749,21,FALSE)</f>
        <v>#REF!</v>
      </c>
      <c r="W597" s="63" t="e">
        <f t="shared" si="353"/>
        <v>#REF!</v>
      </c>
    </row>
    <row r="598" spans="1:23" x14ac:dyDescent="0.3">
      <c r="A598" s="4">
        <v>594</v>
      </c>
      <c r="B598" s="5" t="s">
        <v>1228</v>
      </c>
      <c r="C598" s="5" t="s">
        <v>1214</v>
      </c>
      <c r="D598" s="5" t="s">
        <v>1229</v>
      </c>
      <c r="E598" s="5" t="s">
        <v>1229</v>
      </c>
      <c r="F598" s="6" t="s">
        <v>9</v>
      </c>
      <c r="G598" s="15">
        <v>8931883.2800000012</v>
      </c>
      <c r="H598" s="15">
        <v>6549136.8599999994</v>
      </c>
      <c r="I598" s="23">
        <f t="shared" si="354"/>
        <v>-0.26679999999999998</v>
      </c>
      <c r="J598" s="22" t="s">
        <v>1545</v>
      </c>
      <c r="K598" s="30" t="str">
        <f t="shared" si="355"/>
        <v>-30%≤ X &lt; -20%A</v>
      </c>
      <c r="L598" s="24" t="e">
        <f>VLOOKUP(K598,#REF!,2,FALSE)</f>
        <v>#REF!</v>
      </c>
      <c r="M598" s="24" t="e">
        <f>VLOOKUP(K598,#REF!,3,FALSE)</f>
        <v>#REF!</v>
      </c>
      <c r="N598" s="34" t="e">
        <f t="shared" ref="N598:N601" si="360">ROUND(H598*(1+L598),2)</f>
        <v>#REF!</v>
      </c>
      <c r="O598" s="35" t="e">
        <f t="shared" ref="O598:O601" si="361">ROUND(H598*(1+M598),2)</f>
        <v>#REF!</v>
      </c>
      <c r="P598" s="57">
        <f>IFERROR(VLOOKUP(B598,#REF!,2,FALSE),0)</f>
        <v>0</v>
      </c>
      <c r="Q598" s="58">
        <f>IFERROR(VLOOKUP(B598,#REF!,2,FALSE),0)</f>
        <v>0</v>
      </c>
      <c r="R598" s="54">
        <f t="shared" si="350"/>
        <v>0</v>
      </c>
      <c r="S598" s="67" t="e">
        <f t="shared" si="358"/>
        <v>#REF!</v>
      </c>
      <c r="T598" s="65" t="e">
        <f t="shared" si="351"/>
        <v>#REF!</v>
      </c>
      <c r="U598" s="64" t="e">
        <f t="shared" si="352"/>
        <v>#REF!</v>
      </c>
      <c r="V598" s="21" t="e">
        <f>VLOOKUP(B598,Hoja1!$B$5:$H$749,21,FALSE)</f>
        <v>#REF!</v>
      </c>
      <c r="W598" s="63" t="e">
        <f t="shared" si="353"/>
        <v>#REF!</v>
      </c>
    </row>
    <row r="599" spans="1:23" x14ac:dyDescent="0.3">
      <c r="A599" s="4">
        <v>595</v>
      </c>
      <c r="B599" s="5" t="s">
        <v>1230</v>
      </c>
      <c r="C599" s="5" t="s">
        <v>1214</v>
      </c>
      <c r="D599" s="5" t="s">
        <v>1229</v>
      </c>
      <c r="E599" s="5" t="s">
        <v>1231</v>
      </c>
      <c r="F599" s="6" t="s">
        <v>60</v>
      </c>
      <c r="G599" s="15">
        <v>577807.72</v>
      </c>
      <c r="H599" s="15">
        <v>542289.26</v>
      </c>
      <c r="I599" s="23">
        <f t="shared" si="354"/>
        <v>-6.1499999999999999E-2</v>
      </c>
      <c r="J599" s="22" t="s">
        <v>1547</v>
      </c>
      <c r="K599" s="30" t="str">
        <f t="shared" si="355"/>
        <v>-10%≤ X &lt; 0%D</v>
      </c>
      <c r="L599" s="24" t="e">
        <f>VLOOKUP(K599,#REF!,2,FALSE)</f>
        <v>#REF!</v>
      </c>
      <c r="M599" s="24" t="e">
        <f>VLOOKUP(K599,#REF!,3,FALSE)</f>
        <v>#REF!</v>
      </c>
      <c r="N599" s="34" t="e">
        <f t="shared" si="360"/>
        <v>#REF!</v>
      </c>
      <c r="O599" s="35" t="e">
        <f t="shared" si="361"/>
        <v>#REF!</v>
      </c>
      <c r="P599" s="57">
        <f>IFERROR(VLOOKUP(B599,#REF!,2,FALSE),0)</f>
        <v>0</v>
      </c>
      <c r="Q599" s="58">
        <f>IFERROR(VLOOKUP(B599,#REF!,2,FALSE),0)</f>
        <v>0</v>
      </c>
      <c r="R599" s="54">
        <f t="shared" si="350"/>
        <v>0</v>
      </c>
      <c r="S599" s="67" t="e">
        <f t="shared" si="358"/>
        <v>#REF!</v>
      </c>
      <c r="T599" s="65" t="e">
        <f t="shared" si="351"/>
        <v>#REF!</v>
      </c>
      <c r="U599" s="64" t="e">
        <f t="shared" si="352"/>
        <v>#REF!</v>
      </c>
      <c r="V599" s="21" t="e">
        <f>VLOOKUP(B599,Hoja1!$B$5:$H$749,21,FALSE)</f>
        <v>#REF!</v>
      </c>
      <c r="W599" s="63" t="e">
        <f t="shared" si="353"/>
        <v>#REF!</v>
      </c>
    </row>
    <row r="600" spans="1:23" x14ac:dyDescent="0.3">
      <c r="A600" s="4">
        <v>596</v>
      </c>
      <c r="B600" s="5" t="s">
        <v>1232</v>
      </c>
      <c r="C600" s="5" t="s">
        <v>1214</v>
      </c>
      <c r="D600" s="5" t="s">
        <v>1229</v>
      </c>
      <c r="E600" s="5" t="s">
        <v>1233</v>
      </c>
      <c r="F600" s="6" t="s">
        <v>60</v>
      </c>
      <c r="G600" s="15">
        <v>1543003.9500000002</v>
      </c>
      <c r="H600" s="15">
        <v>1159935.5499999998</v>
      </c>
      <c r="I600" s="23">
        <f t="shared" si="354"/>
        <v>-0.24829999999999999</v>
      </c>
      <c r="J600" s="22" t="s">
        <v>1545</v>
      </c>
      <c r="K600" s="30" t="str">
        <f t="shared" si="355"/>
        <v>-30%≤ X &lt; -20%D</v>
      </c>
      <c r="L600" s="24" t="e">
        <f>VLOOKUP(K600,#REF!,2,FALSE)</f>
        <v>#REF!</v>
      </c>
      <c r="M600" s="24" t="e">
        <f>VLOOKUP(K600,#REF!,3,FALSE)</f>
        <v>#REF!</v>
      </c>
      <c r="N600" s="34" t="e">
        <f t="shared" si="360"/>
        <v>#REF!</v>
      </c>
      <c r="O600" s="35" t="e">
        <f t="shared" si="361"/>
        <v>#REF!</v>
      </c>
      <c r="P600" s="57">
        <f>IFERROR(VLOOKUP(B600,#REF!,2,FALSE),0)</f>
        <v>0</v>
      </c>
      <c r="Q600" s="58">
        <f>IFERROR(VLOOKUP(B600,#REF!,2,FALSE),0)</f>
        <v>0</v>
      </c>
      <c r="R600" s="54">
        <f t="shared" si="350"/>
        <v>0</v>
      </c>
      <c r="S600" s="67" t="e">
        <f t="shared" si="358"/>
        <v>#REF!</v>
      </c>
      <c r="T600" s="65" t="e">
        <f t="shared" si="351"/>
        <v>#REF!</v>
      </c>
      <c r="U600" s="64" t="e">
        <f t="shared" si="352"/>
        <v>#REF!</v>
      </c>
      <c r="V600" s="21" t="e">
        <f>VLOOKUP(B600,Hoja1!$B$5:$H$749,21,FALSE)</f>
        <v>#REF!</v>
      </c>
      <c r="W600" s="63" t="e">
        <f t="shared" si="353"/>
        <v>#REF!</v>
      </c>
    </row>
    <row r="601" spans="1:23" x14ac:dyDescent="0.3">
      <c r="A601" s="4">
        <v>597</v>
      </c>
      <c r="B601" s="5" t="s">
        <v>1234</v>
      </c>
      <c r="C601" s="5" t="s">
        <v>1235</v>
      </c>
      <c r="D601" s="5" t="s">
        <v>1235</v>
      </c>
      <c r="E601" s="5" t="s">
        <v>1236</v>
      </c>
      <c r="F601" s="6" t="s">
        <v>9</v>
      </c>
      <c r="G601" s="15">
        <v>1351047.7200000002</v>
      </c>
      <c r="H601" s="15">
        <v>1085198.51</v>
      </c>
      <c r="I601" s="23">
        <f t="shared" si="354"/>
        <v>-0.1968</v>
      </c>
      <c r="J601" s="22" t="s">
        <v>1546</v>
      </c>
      <c r="K601" s="30" t="str">
        <f t="shared" si="355"/>
        <v>-20%≤ X &lt; -10%A</v>
      </c>
      <c r="L601" s="24" t="e">
        <f>VLOOKUP(K601,#REF!,2,FALSE)</f>
        <v>#REF!</v>
      </c>
      <c r="M601" s="24" t="e">
        <f>VLOOKUP(K601,#REF!,3,FALSE)</f>
        <v>#REF!</v>
      </c>
      <c r="N601" s="34" t="e">
        <f t="shared" si="360"/>
        <v>#REF!</v>
      </c>
      <c r="O601" s="35" t="e">
        <f t="shared" si="361"/>
        <v>#REF!</v>
      </c>
      <c r="P601" s="57">
        <f>IFERROR(VLOOKUP(B601,#REF!,2,FALSE),0)</f>
        <v>0</v>
      </c>
      <c r="Q601" s="58">
        <f>IFERROR(VLOOKUP(B601,#REF!,2,FALSE),0)</f>
        <v>0</v>
      </c>
      <c r="R601" s="54">
        <f t="shared" si="350"/>
        <v>0</v>
      </c>
      <c r="S601" s="67" t="e">
        <f t="shared" si="358"/>
        <v>#REF!</v>
      </c>
      <c r="T601" s="65" t="e">
        <f t="shared" si="351"/>
        <v>#REF!</v>
      </c>
      <c r="U601" s="64" t="e">
        <f t="shared" si="352"/>
        <v>#REF!</v>
      </c>
      <c r="V601" s="21" t="e">
        <f>VLOOKUP(B601,Hoja1!$B$5:$H$749,21,FALSE)</f>
        <v>#REF!</v>
      </c>
      <c r="W601" s="63" t="e">
        <f t="shared" si="353"/>
        <v>#REF!</v>
      </c>
    </row>
    <row r="602" spans="1:23" x14ac:dyDescent="0.3">
      <c r="A602" s="4">
        <v>598</v>
      </c>
      <c r="B602" s="5" t="s">
        <v>1237</v>
      </c>
      <c r="C602" s="5" t="s">
        <v>1235</v>
      </c>
      <c r="D602" s="5" t="s">
        <v>1235</v>
      </c>
      <c r="E602" s="5" t="s">
        <v>1238</v>
      </c>
      <c r="F602" s="6" t="s">
        <v>12</v>
      </c>
      <c r="G602" s="15">
        <v>51359.46</v>
      </c>
      <c r="H602" s="15">
        <v>30665</v>
      </c>
      <c r="I602" s="23">
        <f t="shared" si="354"/>
        <v>-0.40289999999999998</v>
      </c>
      <c r="J602" s="22" t="s">
        <v>1544</v>
      </c>
      <c r="K602" s="31" t="str">
        <f t="shared" ref="K602:K605" si="362">IF(AND(H602&gt;0,(0.5*G602)&gt;H602),"Subgrupo 1.1",IF(AND((0.5*G602)&lt;H602,G602&gt;H602),"Subgrupo 1.2","Grupo 2 "))</f>
        <v>Subgrupo 1.2</v>
      </c>
      <c r="L602" s="28" t="s">
        <v>1556</v>
      </c>
      <c r="M602" s="28" t="s">
        <v>1557</v>
      </c>
      <c r="N602" s="36">
        <f t="shared" ref="N602:N603" si="363">ROUND(IF(G602&lt;1.08*H602,G602,1.08*H602),2)</f>
        <v>33118.199999999997</v>
      </c>
      <c r="O602" s="37">
        <f t="shared" ref="O602:O603" si="364">ROUND(IF(1.05*G602&lt;1.13*H602,1.05*G602,1.13*H602),2)</f>
        <v>34651.449999999997</v>
      </c>
      <c r="P602" s="59">
        <f>IFERROR(VLOOKUP(B602,#REF!,2,FALSE),0)</f>
        <v>0</v>
      </c>
      <c r="Q602" s="60">
        <f>IFERROR(VLOOKUP(B602,#REF!,2,FALSE),0)</f>
        <v>0</v>
      </c>
      <c r="R602" s="53">
        <f t="shared" si="350"/>
        <v>0</v>
      </c>
      <c r="S602" s="67">
        <f t="shared" si="358"/>
        <v>0</v>
      </c>
      <c r="T602" s="65">
        <f t="shared" si="351"/>
        <v>0</v>
      </c>
      <c r="U602" s="64">
        <f t="shared" si="352"/>
        <v>0</v>
      </c>
      <c r="V602" s="21" t="e">
        <f>VLOOKUP(B602,Hoja1!$B$5:$H$749,21,FALSE)</f>
        <v>#REF!</v>
      </c>
      <c r="W602" s="63" t="e">
        <f t="shared" si="353"/>
        <v>#REF!</v>
      </c>
    </row>
    <row r="603" spans="1:23" x14ac:dyDescent="0.3">
      <c r="A603" s="4">
        <v>599</v>
      </c>
      <c r="B603" s="5" t="s">
        <v>1239</v>
      </c>
      <c r="C603" s="5" t="s">
        <v>1235</v>
      </c>
      <c r="D603" s="5" t="s">
        <v>1235</v>
      </c>
      <c r="E603" s="5" t="s">
        <v>1240</v>
      </c>
      <c r="F603" s="6" t="s">
        <v>12</v>
      </c>
      <c r="G603" s="15">
        <v>90352.97</v>
      </c>
      <c r="H603" s="15">
        <v>69939.320000000007</v>
      </c>
      <c r="I603" s="23">
        <f t="shared" si="354"/>
        <v>-0.22589999999999999</v>
      </c>
      <c r="J603" s="22" t="s">
        <v>1545</v>
      </c>
      <c r="K603" s="31" t="str">
        <f t="shared" si="362"/>
        <v>Subgrupo 1.2</v>
      </c>
      <c r="L603" s="28" t="s">
        <v>1556</v>
      </c>
      <c r="M603" s="28" t="s">
        <v>1557</v>
      </c>
      <c r="N603" s="36">
        <f t="shared" si="363"/>
        <v>75534.47</v>
      </c>
      <c r="O603" s="37">
        <f t="shared" si="364"/>
        <v>79031.429999999993</v>
      </c>
      <c r="P603" s="59">
        <f>IFERROR(VLOOKUP(B603,#REF!,2,FALSE),0)</f>
        <v>0</v>
      </c>
      <c r="Q603" s="60">
        <f>IFERROR(VLOOKUP(B603,#REF!,2,FALSE),0)</f>
        <v>0</v>
      </c>
      <c r="R603" s="53">
        <f t="shared" si="350"/>
        <v>0</v>
      </c>
      <c r="S603" s="67">
        <f t="shared" si="358"/>
        <v>0</v>
      </c>
      <c r="T603" s="65">
        <f t="shared" si="351"/>
        <v>0</v>
      </c>
      <c r="U603" s="64">
        <f t="shared" si="352"/>
        <v>0</v>
      </c>
      <c r="V603" s="21" t="e">
        <f>VLOOKUP(B603,Hoja1!$B$5:$H$749,21,FALSE)</f>
        <v>#REF!</v>
      </c>
      <c r="W603" s="63" t="e">
        <f t="shared" si="353"/>
        <v>#REF!</v>
      </c>
    </row>
    <row r="604" spans="1:23" x14ac:dyDescent="0.3">
      <c r="A604" s="4">
        <v>600</v>
      </c>
      <c r="B604" s="5" t="s">
        <v>1241</v>
      </c>
      <c r="C604" s="5" t="s">
        <v>1235</v>
      </c>
      <c r="D604" s="5" t="s">
        <v>1235</v>
      </c>
      <c r="E604" s="5" t="s">
        <v>1242</v>
      </c>
      <c r="F604" s="6" t="s">
        <v>12</v>
      </c>
      <c r="G604" s="15">
        <v>27498.21</v>
      </c>
      <c r="H604" s="15">
        <v>12660.5</v>
      </c>
      <c r="I604" s="23">
        <f t="shared" si="354"/>
        <v>-0.53959999999999997</v>
      </c>
      <c r="J604" s="22" t="s">
        <v>1543</v>
      </c>
      <c r="K604" s="31" t="str">
        <f t="shared" si="362"/>
        <v>Subgrupo 1.1</v>
      </c>
      <c r="L604" s="28" t="s">
        <v>1555</v>
      </c>
      <c r="M604" s="28" t="s">
        <v>1556</v>
      </c>
      <c r="N604" s="36">
        <f>ROUND(IF(0.75*G604&lt;1.03*H604,0.75*G604,1.03*H604),1)</f>
        <v>13040.3</v>
      </c>
      <c r="O604" s="37">
        <f>ROUND(IF(G604&lt;1.08*H604,G604,1.08*H604),2)</f>
        <v>13673.34</v>
      </c>
      <c r="P604" s="59">
        <f>IFERROR(VLOOKUP(B604,#REF!,2,FALSE),0)</f>
        <v>0</v>
      </c>
      <c r="Q604" s="60">
        <f>IFERROR(VLOOKUP(B604,#REF!,2,FALSE),0)</f>
        <v>0</v>
      </c>
      <c r="R604" s="53">
        <f t="shared" si="350"/>
        <v>0</v>
      </c>
      <c r="S604" s="67">
        <f t="shared" si="358"/>
        <v>0</v>
      </c>
      <c r="T604" s="65">
        <f t="shared" si="351"/>
        <v>0</v>
      </c>
      <c r="U604" s="64">
        <f t="shared" si="352"/>
        <v>0</v>
      </c>
      <c r="V604" s="21" t="e">
        <f>VLOOKUP(B604,Hoja1!$B$5:$H$749,21,FALSE)</f>
        <v>#REF!</v>
      </c>
      <c r="W604" s="63" t="e">
        <f t="shared" si="353"/>
        <v>#REF!</v>
      </c>
    </row>
    <row r="605" spans="1:23" x14ac:dyDescent="0.3">
      <c r="A605" s="4">
        <v>601</v>
      </c>
      <c r="B605" s="5" t="s">
        <v>1243</v>
      </c>
      <c r="C605" s="5" t="s">
        <v>1235</v>
      </c>
      <c r="D605" s="5" t="s">
        <v>1235</v>
      </c>
      <c r="E605" s="5" t="s">
        <v>539</v>
      </c>
      <c r="F605" s="6" t="s">
        <v>12</v>
      </c>
      <c r="G605" s="15">
        <v>529078.30000000005</v>
      </c>
      <c r="H605" s="15">
        <v>531441.96000000008</v>
      </c>
      <c r="I605" s="23">
        <f t="shared" si="354"/>
        <v>4.4999999999999997E-3</v>
      </c>
      <c r="J605" s="22" t="s">
        <v>1548</v>
      </c>
      <c r="K605" s="31" t="str">
        <f t="shared" si="362"/>
        <v xml:space="preserve">Grupo 2 </v>
      </c>
      <c r="L605" s="24">
        <f t="shared" ref="L605" si="365">IF(H605&gt;=G605,10.8%," ")</f>
        <v>0.10800000000000001</v>
      </c>
      <c r="M605" s="24">
        <f t="shared" ref="M605" si="366">IF(H605&gt;=G605,16%," ")</f>
        <v>0.16</v>
      </c>
      <c r="N605" s="34">
        <f>ROUND(H605*(1+L605),2)</f>
        <v>588837.68999999994</v>
      </c>
      <c r="O605" s="35">
        <f>ROUND(H605*(1+M605),2)</f>
        <v>616472.67000000004</v>
      </c>
      <c r="P605" s="59">
        <f>IFERROR(VLOOKUP(B605,#REF!,2,FALSE),0)</f>
        <v>0</v>
      </c>
      <c r="Q605" s="60">
        <f>IFERROR(VLOOKUP(B605,#REF!,2,FALSE),0)</f>
        <v>0</v>
      </c>
      <c r="R605" s="53">
        <f t="shared" si="350"/>
        <v>0</v>
      </c>
      <c r="S605" s="67">
        <f t="shared" si="358"/>
        <v>0</v>
      </c>
      <c r="T605" s="65">
        <f t="shared" si="351"/>
        <v>0</v>
      </c>
      <c r="U605" s="64">
        <f t="shared" si="352"/>
        <v>0</v>
      </c>
      <c r="V605" s="21" t="e">
        <f>VLOOKUP(B605,Hoja1!$B$5:$H$749,21,FALSE)</f>
        <v>#REF!</v>
      </c>
      <c r="W605" s="63" t="e">
        <f t="shared" si="353"/>
        <v>#REF!</v>
      </c>
    </row>
    <row r="606" spans="1:23" x14ac:dyDescent="0.3">
      <c r="A606" s="4">
        <v>602</v>
      </c>
      <c r="B606" s="5" t="s">
        <v>1244</v>
      </c>
      <c r="C606" s="5" t="s">
        <v>1235</v>
      </c>
      <c r="D606" s="5" t="s">
        <v>1235</v>
      </c>
      <c r="E606" s="5" t="s">
        <v>1245</v>
      </c>
      <c r="F606" s="6" t="s">
        <v>60</v>
      </c>
      <c r="G606" s="15">
        <v>129911.1</v>
      </c>
      <c r="H606" s="15">
        <v>88133.110000000015</v>
      </c>
      <c r="I606" s="23">
        <f t="shared" si="354"/>
        <v>-0.3216</v>
      </c>
      <c r="J606" s="22" t="s">
        <v>1544</v>
      </c>
      <c r="K606" s="30" t="str">
        <f t="shared" si="355"/>
        <v>-40%≤ X &lt; -30%D</v>
      </c>
      <c r="L606" s="24" t="e">
        <f>VLOOKUP(K606,#REF!,2,FALSE)</f>
        <v>#REF!</v>
      </c>
      <c r="M606" s="24" t="e">
        <f>VLOOKUP(K606,#REF!,3,FALSE)</f>
        <v>#REF!</v>
      </c>
      <c r="N606" s="34" t="e">
        <f>ROUND(H606*(1+L606),2)</f>
        <v>#REF!</v>
      </c>
      <c r="O606" s="35" t="e">
        <f>ROUND(H606*(1+M606),2)</f>
        <v>#REF!</v>
      </c>
      <c r="P606" s="57">
        <f>IFERROR(VLOOKUP(B606,#REF!,2,FALSE),0)</f>
        <v>0</v>
      </c>
      <c r="Q606" s="58">
        <f>IFERROR(VLOOKUP(B606,#REF!,2,FALSE),0)</f>
        <v>0</v>
      </c>
      <c r="R606" s="54">
        <f t="shared" si="350"/>
        <v>0</v>
      </c>
      <c r="S606" s="67" t="e">
        <f t="shared" si="358"/>
        <v>#REF!</v>
      </c>
      <c r="T606" s="65" t="e">
        <f t="shared" si="351"/>
        <v>#REF!</v>
      </c>
      <c r="U606" s="64" t="e">
        <f t="shared" si="352"/>
        <v>#REF!</v>
      </c>
      <c r="V606" s="21" t="e">
        <f>VLOOKUP(B606,Hoja1!$B$5:$H$749,21,FALSE)</f>
        <v>#REF!</v>
      </c>
      <c r="W606" s="63" t="e">
        <f t="shared" si="353"/>
        <v>#REF!</v>
      </c>
    </row>
    <row r="607" spans="1:23" x14ac:dyDescent="0.3">
      <c r="A607" s="4">
        <v>603</v>
      </c>
      <c r="B607" s="5" t="s">
        <v>1246</v>
      </c>
      <c r="C607" s="5" t="s">
        <v>1235</v>
      </c>
      <c r="D607" s="5" t="s">
        <v>1235</v>
      </c>
      <c r="E607" s="5" t="s">
        <v>1247</v>
      </c>
      <c r="F607" s="6" t="s">
        <v>12</v>
      </c>
      <c r="G607" s="15">
        <v>4888.6000000000004</v>
      </c>
      <c r="H607" s="15">
        <v>619.29999999999995</v>
      </c>
      <c r="I607" s="23">
        <f t="shared" si="354"/>
        <v>-0.87329999999999997</v>
      </c>
      <c r="J607" s="22" t="s">
        <v>1543</v>
      </c>
      <c r="K607" s="31" t="str">
        <f t="shared" ref="K607:K608" si="367">IF(AND(H607&gt;0,(0.5*G607)&gt;H607),"Subgrupo 1.1",IF(AND((0.5*G607)&lt;H607,G607&gt;H607),"Subgrupo 1.2","Grupo 2 "))</f>
        <v>Subgrupo 1.1</v>
      </c>
      <c r="L607" s="28" t="s">
        <v>1555</v>
      </c>
      <c r="M607" s="28" t="s">
        <v>1556</v>
      </c>
      <c r="N607" s="36">
        <f>ROUND(IF(0.75*G607&lt;1.03*H607,0.75*G607,1.03*H607),1)</f>
        <v>637.9</v>
      </c>
      <c r="O607" s="37">
        <f>ROUND(IF(G607&lt;1.08*H607,G607,1.08*H607),2)</f>
        <v>668.84</v>
      </c>
      <c r="P607" s="59">
        <f>IFERROR(VLOOKUP(B607,#REF!,2,FALSE),0)</f>
        <v>0</v>
      </c>
      <c r="Q607" s="60">
        <f>IFERROR(VLOOKUP(B607,#REF!,2,FALSE),0)</f>
        <v>0</v>
      </c>
      <c r="R607" s="53">
        <f t="shared" si="350"/>
        <v>0</v>
      </c>
      <c r="S607" s="67">
        <f t="shared" si="358"/>
        <v>0</v>
      </c>
      <c r="T607" s="65">
        <f t="shared" si="351"/>
        <v>0</v>
      </c>
      <c r="U607" s="64">
        <f t="shared" si="352"/>
        <v>0</v>
      </c>
      <c r="V607" s="21" t="e">
        <f>VLOOKUP(B607,Hoja1!$B$5:$H$749,21,FALSE)</f>
        <v>#REF!</v>
      </c>
      <c r="W607" s="63" t="e">
        <f t="shared" si="353"/>
        <v>#REF!</v>
      </c>
    </row>
    <row r="608" spans="1:23" x14ac:dyDescent="0.3">
      <c r="A608" s="4">
        <v>604</v>
      </c>
      <c r="B608" s="5" t="s">
        <v>1248</v>
      </c>
      <c r="C608" s="5" t="s">
        <v>1235</v>
      </c>
      <c r="D608" s="5" t="s">
        <v>1235</v>
      </c>
      <c r="E608" s="5" t="s">
        <v>1249</v>
      </c>
      <c r="F608" s="6" t="s">
        <v>12</v>
      </c>
      <c r="G608" s="15">
        <v>7575.8400000000011</v>
      </c>
      <c r="H608" s="15">
        <v>7589.5499999999993</v>
      </c>
      <c r="I608" s="23">
        <f t="shared" si="354"/>
        <v>1.8E-3</v>
      </c>
      <c r="J608" s="22" t="s">
        <v>1548</v>
      </c>
      <c r="K608" s="31" t="str">
        <f t="shared" si="367"/>
        <v xml:space="preserve">Grupo 2 </v>
      </c>
      <c r="L608" s="24">
        <f t="shared" ref="L608" si="368">IF(H608&gt;=G608,10.8%," ")</f>
        <v>0.10800000000000001</v>
      </c>
      <c r="M608" s="24">
        <f t="shared" ref="M608" si="369">IF(H608&gt;=G608,16%," ")</f>
        <v>0.16</v>
      </c>
      <c r="N608" s="34">
        <f>ROUND(H608*(1+L608),2)</f>
        <v>8409.2199999999993</v>
      </c>
      <c r="O608" s="35">
        <f>ROUND(H608*(1+M608),2)</f>
        <v>8803.8799999999992</v>
      </c>
      <c r="P608" s="59">
        <f>IFERROR(VLOOKUP(B608,#REF!,2,FALSE),0)</f>
        <v>0</v>
      </c>
      <c r="Q608" s="60">
        <f>IFERROR(VLOOKUP(B608,#REF!,2,FALSE),0)</f>
        <v>0</v>
      </c>
      <c r="R608" s="53">
        <f t="shared" si="350"/>
        <v>0</v>
      </c>
      <c r="S608" s="67">
        <f t="shared" si="358"/>
        <v>0</v>
      </c>
      <c r="T608" s="65">
        <f t="shared" si="351"/>
        <v>0</v>
      </c>
      <c r="U608" s="64">
        <f t="shared" si="352"/>
        <v>0</v>
      </c>
      <c r="V608" s="21" t="e">
        <f>VLOOKUP(B608,Hoja1!$B$5:$H$749,21,FALSE)</f>
        <v>#REF!</v>
      </c>
      <c r="W608" s="63" t="e">
        <f t="shared" si="353"/>
        <v>#REF!</v>
      </c>
    </row>
    <row r="609" spans="1:23" x14ac:dyDescent="0.3">
      <c r="A609" s="4">
        <v>605</v>
      </c>
      <c r="B609" s="5" t="s">
        <v>1250</v>
      </c>
      <c r="C609" s="5" t="s">
        <v>1235</v>
      </c>
      <c r="D609" s="5" t="s">
        <v>1235</v>
      </c>
      <c r="E609" s="5" t="s">
        <v>1251</v>
      </c>
      <c r="F609" s="6" t="s">
        <v>60</v>
      </c>
      <c r="G609" s="15">
        <v>1061309.1599999999</v>
      </c>
      <c r="H609" s="15">
        <v>712646.88</v>
      </c>
      <c r="I609" s="23">
        <f t="shared" si="354"/>
        <v>-0.32850000000000001</v>
      </c>
      <c r="J609" s="22" t="s">
        <v>1544</v>
      </c>
      <c r="K609" s="30" t="str">
        <f t="shared" si="355"/>
        <v>-40%≤ X &lt; -30%D</v>
      </c>
      <c r="L609" s="24" t="e">
        <f>VLOOKUP(K609,#REF!,2,FALSE)</f>
        <v>#REF!</v>
      </c>
      <c r="M609" s="24" t="e">
        <f>VLOOKUP(K609,#REF!,3,FALSE)</f>
        <v>#REF!</v>
      </c>
      <c r="N609" s="34" t="e">
        <f t="shared" ref="N609:N610" si="370">ROUND(H609*(1+L609),2)</f>
        <v>#REF!</v>
      </c>
      <c r="O609" s="35" t="e">
        <f t="shared" ref="O609:O610" si="371">ROUND(H609*(1+M609),2)</f>
        <v>#REF!</v>
      </c>
      <c r="P609" s="57">
        <f>IFERROR(VLOOKUP(B609,#REF!,2,FALSE),0)</f>
        <v>0</v>
      </c>
      <c r="Q609" s="58">
        <f>IFERROR(VLOOKUP(B609,#REF!,2,FALSE),0)</f>
        <v>0</v>
      </c>
      <c r="R609" s="54">
        <f t="shared" si="350"/>
        <v>0</v>
      </c>
      <c r="S609" s="67" t="e">
        <f t="shared" si="358"/>
        <v>#REF!</v>
      </c>
      <c r="T609" s="65" t="e">
        <f t="shared" si="351"/>
        <v>#REF!</v>
      </c>
      <c r="U609" s="64" t="e">
        <f t="shared" si="352"/>
        <v>#REF!</v>
      </c>
      <c r="V609" s="21" t="e">
        <f>VLOOKUP(B609,Hoja1!$B$5:$H$749,21,FALSE)</f>
        <v>#REF!</v>
      </c>
      <c r="W609" s="63" t="e">
        <f t="shared" si="353"/>
        <v>#REF!</v>
      </c>
    </row>
    <row r="610" spans="1:23" x14ac:dyDescent="0.3">
      <c r="A610" s="4">
        <v>606</v>
      </c>
      <c r="B610" s="5" t="s">
        <v>1252</v>
      </c>
      <c r="C610" s="5" t="s">
        <v>1235</v>
      </c>
      <c r="D610" s="5" t="s">
        <v>1253</v>
      </c>
      <c r="E610" s="5" t="s">
        <v>1254</v>
      </c>
      <c r="F610" s="6" t="s">
        <v>30</v>
      </c>
      <c r="G610" s="15">
        <v>74674.87000000001</v>
      </c>
      <c r="H610" s="15">
        <v>55589.75</v>
      </c>
      <c r="I610" s="23">
        <f t="shared" si="354"/>
        <v>-0.25559999999999999</v>
      </c>
      <c r="J610" s="22" t="s">
        <v>1545</v>
      </c>
      <c r="K610" s="30" t="str">
        <f t="shared" si="355"/>
        <v>-30%≤ X &lt; -20%B</v>
      </c>
      <c r="L610" s="24" t="e">
        <f>VLOOKUP(K610,#REF!,2,FALSE)</f>
        <v>#REF!</v>
      </c>
      <c r="M610" s="24" t="e">
        <f>VLOOKUP(K610,#REF!,3,FALSE)</f>
        <v>#REF!</v>
      </c>
      <c r="N610" s="34" t="e">
        <f t="shared" si="370"/>
        <v>#REF!</v>
      </c>
      <c r="O610" s="35" t="e">
        <f t="shared" si="371"/>
        <v>#REF!</v>
      </c>
      <c r="P610" s="57">
        <f>IFERROR(VLOOKUP(B610,#REF!,2,FALSE),0)</f>
        <v>0</v>
      </c>
      <c r="Q610" s="58">
        <f>IFERROR(VLOOKUP(B610,#REF!,2,FALSE),0)</f>
        <v>0</v>
      </c>
      <c r="R610" s="54">
        <f t="shared" si="350"/>
        <v>0</v>
      </c>
      <c r="S610" s="67" t="e">
        <f t="shared" si="358"/>
        <v>#REF!</v>
      </c>
      <c r="T610" s="65" t="e">
        <f t="shared" si="351"/>
        <v>#REF!</v>
      </c>
      <c r="U610" s="64" t="e">
        <f t="shared" si="352"/>
        <v>#REF!</v>
      </c>
      <c r="V610" s="21" t="e">
        <f>VLOOKUP(B610,Hoja1!$B$5:$H$749,21,FALSE)</f>
        <v>#REF!</v>
      </c>
      <c r="W610" s="63" t="e">
        <f t="shared" si="353"/>
        <v>#REF!</v>
      </c>
    </row>
    <row r="611" spans="1:23" x14ac:dyDescent="0.3">
      <c r="A611" s="4">
        <v>607</v>
      </c>
      <c r="B611" s="5" t="s">
        <v>1255</v>
      </c>
      <c r="C611" s="5" t="s">
        <v>1235</v>
      </c>
      <c r="D611" s="5" t="s">
        <v>1253</v>
      </c>
      <c r="E611" s="5" t="s">
        <v>1256</v>
      </c>
      <c r="F611" s="6" t="s">
        <v>12</v>
      </c>
      <c r="G611" s="15">
        <v>9045.34</v>
      </c>
      <c r="H611" s="15">
        <v>3505.6000000000004</v>
      </c>
      <c r="I611" s="23">
        <f t="shared" si="354"/>
        <v>-0.61240000000000006</v>
      </c>
      <c r="J611" s="22" t="s">
        <v>1543</v>
      </c>
      <c r="K611" s="31" t="str">
        <f t="shared" ref="K611:K615" si="372">IF(AND(H611&gt;0,(0.5*G611)&gt;H611),"Subgrupo 1.1",IF(AND((0.5*G611)&lt;H611,G611&gt;H611),"Subgrupo 1.2","Grupo 2 "))</f>
        <v>Subgrupo 1.1</v>
      </c>
      <c r="L611" s="28" t="s">
        <v>1555</v>
      </c>
      <c r="M611" s="28" t="s">
        <v>1556</v>
      </c>
      <c r="N611" s="36">
        <f>ROUND(IF(0.75*G611&lt;1.03*H611,0.75*G611,1.03*H611),1)</f>
        <v>3610.8</v>
      </c>
      <c r="O611" s="37">
        <f>ROUND(IF(G611&lt;1.08*H611,G611,1.08*H611),2)</f>
        <v>3786.05</v>
      </c>
      <c r="P611" s="59">
        <f>IFERROR(VLOOKUP(B611,#REF!,2,FALSE),0)</f>
        <v>0</v>
      </c>
      <c r="Q611" s="60">
        <f>IFERROR(VLOOKUP(B611,#REF!,2,FALSE),0)</f>
        <v>0</v>
      </c>
      <c r="R611" s="53">
        <f t="shared" si="350"/>
        <v>0</v>
      </c>
      <c r="S611" s="67">
        <f t="shared" si="358"/>
        <v>0</v>
      </c>
      <c r="T611" s="65">
        <f t="shared" si="351"/>
        <v>0</v>
      </c>
      <c r="U611" s="64">
        <f t="shared" si="352"/>
        <v>0</v>
      </c>
      <c r="V611" s="21" t="e">
        <f>VLOOKUP(B611,Hoja1!$B$5:$H$749,21,FALSE)</f>
        <v>#REF!</v>
      </c>
      <c r="W611" s="63" t="e">
        <f t="shared" si="353"/>
        <v>#REF!</v>
      </c>
    </row>
    <row r="612" spans="1:23" x14ac:dyDescent="0.3">
      <c r="A612" s="4">
        <v>608</v>
      </c>
      <c r="B612" s="5" t="s">
        <v>1257</v>
      </c>
      <c r="C612" s="5" t="s">
        <v>1235</v>
      </c>
      <c r="D612" s="5" t="s">
        <v>1253</v>
      </c>
      <c r="E612" s="5" t="s">
        <v>1258</v>
      </c>
      <c r="F612" s="6" t="s">
        <v>12</v>
      </c>
      <c r="G612" s="15">
        <v>0</v>
      </c>
      <c r="H612" s="15">
        <v>0</v>
      </c>
      <c r="I612" s="23">
        <f t="shared" si="354"/>
        <v>0</v>
      </c>
      <c r="J612" s="22" t="s">
        <v>1548</v>
      </c>
      <c r="K612" s="31" t="s">
        <v>1559</v>
      </c>
      <c r="L612" s="22" t="str">
        <f>IFERROR(VLOOKUP(B612,#REF!,5,FALSE)," ")</f>
        <v xml:space="preserve"> </v>
      </c>
      <c r="M612" s="22" t="str">
        <f>IFERROR(VLOOKUP(B612,#REF!,6,FALSE)," ")</f>
        <v xml:space="preserve"> </v>
      </c>
      <c r="N612" s="34" t="str">
        <f t="shared" ref="N612:N613" si="373">+L612</f>
        <v xml:space="preserve"> </v>
      </c>
      <c r="O612" s="35" t="str">
        <f t="shared" ref="O612:O613" si="374">+M612</f>
        <v xml:space="preserve"> </v>
      </c>
      <c r="P612" s="59">
        <f>IFERROR(VLOOKUP(B612,#REF!,2,FALSE),0)</f>
        <v>0</v>
      </c>
      <c r="Q612" s="60">
        <f>IFERROR(VLOOKUP(B612,#REF!,2,FALSE),0)</f>
        <v>0</v>
      </c>
      <c r="R612" s="53">
        <f t="shared" si="350"/>
        <v>0</v>
      </c>
      <c r="S612" s="67">
        <f t="shared" si="358"/>
        <v>0</v>
      </c>
      <c r="T612" s="65">
        <f t="shared" si="351"/>
        <v>0</v>
      </c>
      <c r="U612" s="64">
        <f t="shared" si="352"/>
        <v>0</v>
      </c>
      <c r="V612" s="21" t="e">
        <f>VLOOKUP(B612,Hoja1!$B$5:$H$749,21,FALSE)</f>
        <v>#REF!</v>
      </c>
      <c r="W612" s="63" t="e">
        <f t="shared" si="353"/>
        <v>#REF!</v>
      </c>
    </row>
    <row r="613" spans="1:23" x14ac:dyDescent="0.3">
      <c r="A613" s="4">
        <v>609</v>
      </c>
      <c r="B613" s="5" t="s">
        <v>1259</v>
      </c>
      <c r="C613" s="5" t="s">
        <v>1235</v>
      </c>
      <c r="D613" s="5" t="s">
        <v>1253</v>
      </c>
      <c r="E613" s="5" t="s">
        <v>1260</v>
      </c>
      <c r="F613" s="6" t="s">
        <v>12</v>
      </c>
      <c r="G613" s="15">
        <v>356.6</v>
      </c>
      <c r="H613" s="15">
        <v>0</v>
      </c>
      <c r="I613" s="23">
        <f t="shared" si="354"/>
        <v>-1</v>
      </c>
      <c r="J613" s="22" t="s">
        <v>1548</v>
      </c>
      <c r="K613" s="31" t="s">
        <v>1559</v>
      </c>
      <c r="L613" s="22" t="str">
        <f>IFERROR(VLOOKUP(B613,#REF!,5,FALSE)," ")</f>
        <v xml:space="preserve"> </v>
      </c>
      <c r="M613" s="22" t="str">
        <f>IFERROR(VLOOKUP(B613,#REF!,6,FALSE)," ")</f>
        <v xml:space="preserve"> </v>
      </c>
      <c r="N613" s="34" t="str">
        <f t="shared" si="373"/>
        <v xml:space="preserve"> </v>
      </c>
      <c r="O613" s="35" t="str">
        <f t="shared" si="374"/>
        <v xml:space="preserve"> </v>
      </c>
      <c r="P613" s="59">
        <f>IFERROR(VLOOKUP(B613,#REF!,2,FALSE),0)</f>
        <v>0</v>
      </c>
      <c r="Q613" s="60">
        <f>IFERROR(VLOOKUP(B613,#REF!,2,FALSE),0)</f>
        <v>0</v>
      </c>
      <c r="R613" s="53">
        <f t="shared" si="350"/>
        <v>0</v>
      </c>
      <c r="S613" s="67">
        <f t="shared" si="358"/>
        <v>0</v>
      </c>
      <c r="T613" s="65">
        <f t="shared" si="351"/>
        <v>0</v>
      </c>
      <c r="U613" s="64">
        <f t="shared" si="352"/>
        <v>0</v>
      </c>
      <c r="V613" s="21" t="e">
        <f>VLOOKUP(B613,Hoja1!$B$5:$H$749,21,FALSE)</f>
        <v>#REF!</v>
      </c>
      <c r="W613" s="63" t="e">
        <f t="shared" si="353"/>
        <v>#REF!</v>
      </c>
    </row>
    <row r="614" spans="1:23" x14ac:dyDescent="0.3">
      <c r="A614" s="4">
        <v>610</v>
      </c>
      <c r="B614" s="5" t="s">
        <v>1261</v>
      </c>
      <c r="C614" s="5" t="s">
        <v>1235</v>
      </c>
      <c r="D614" s="5" t="s">
        <v>1253</v>
      </c>
      <c r="E614" s="5" t="s">
        <v>1262</v>
      </c>
      <c r="F614" s="6" t="s">
        <v>12</v>
      </c>
      <c r="G614" s="15">
        <v>1475.03</v>
      </c>
      <c r="H614" s="15">
        <v>1698.43</v>
      </c>
      <c r="I614" s="23">
        <f t="shared" si="354"/>
        <v>0.1515</v>
      </c>
      <c r="J614" s="22" t="s">
        <v>1550</v>
      </c>
      <c r="K614" s="31" t="str">
        <f t="shared" si="372"/>
        <v xml:space="preserve">Grupo 2 </v>
      </c>
      <c r="L614" s="24">
        <f t="shared" ref="L614:L615" si="375">IF(H614&gt;=G614,10.8%," ")</f>
        <v>0.10800000000000001</v>
      </c>
      <c r="M614" s="24">
        <f t="shared" ref="M614:M615" si="376">IF(H614&gt;=G614,16%," ")</f>
        <v>0.16</v>
      </c>
      <c r="N614" s="34">
        <f t="shared" ref="N614:N615" si="377">ROUND(H614*(1+L614),2)</f>
        <v>1881.86</v>
      </c>
      <c r="O614" s="35">
        <f t="shared" ref="O614:O615" si="378">ROUND(H614*(1+M614),2)</f>
        <v>1970.18</v>
      </c>
      <c r="P614" s="59">
        <f>IFERROR(VLOOKUP(B614,#REF!,2,FALSE),0)</f>
        <v>0</v>
      </c>
      <c r="Q614" s="60">
        <f>IFERROR(VLOOKUP(B614,#REF!,2,FALSE),0)</f>
        <v>0</v>
      </c>
      <c r="R614" s="53">
        <f t="shared" si="350"/>
        <v>0</v>
      </c>
      <c r="S614" s="67">
        <f t="shared" si="358"/>
        <v>0</v>
      </c>
      <c r="T614" s="65">
        <f t="shared" si="351"/>
        <v>0</v>
      </c>
      <c r="U614" s="64">
        <f t="shared" si="352"/>
        <v>0</v>
      </c>
      <c r="V614" s="21" t="e">
        <f>VLOOKUP(B614,Hoja1!$B$5:$H$749,21,FALSE)</f>
        <v>#REF!</v>
      </c>
      <c r="W614" s="63" t="e">
        <f t="shared" si="353"/>
        <v>#REF!</v>
      </c>
    </row>
    <row r="615" spans="1:23" x14ac:dyDescent="0.3">
      <c r="A615" s="4">
        <v>611</v>
      </c>
      <c r="B615" s="5" t="s">
        <v>1263</v>
      </c>
      <c r="C615" s="5" t="s">
        <v>1235</v>
      </c>
      <c r="D615" s="5" t="s">
        <v>1253</v>
      </c>
      <c r="E615" s="5" t="s">
        <v>1264</v>
      </c>
      <c r="F615" s="6" t="s">
        <v>12</v>
      </c>
      <c r="G615" s="15">
        <v>2692.4</v>
      </c>
      <c r="H615" s="15">
        <v>3063.5</v>
      </c>
      <c r="I615" s="23">
        <f t="shared" si="354"/>
        <v>0.13780000000000001</v>
      </c>
      <c r="J615" s="22" t="s">
        <v>1549</v>
      </c>
      <c r="K615" s="31" t="str">
        <f t="shared" si="372"/>
        <v xml:space="preserve">Grupo 2 </v>
      </c>
      <c r="L615" s="24">
        <f t="shared" si="375"/>
        <v>0.10800000000000001</v>
      </c>
      <c r="M615" s="24">
        <f t="shared" si="376"/>
        <v>0.16</v>
      </c>
      <c r="N615" s="34">
        <f t="shared" si="377"/>
        <v>3394.36</v>
      </c>
      <c r="O615" s="35">
        <f t="shared" si="378"/>
        <v>3553.66</v>
      </c>
      <c r="P615" s="59">
        <f>IFERROR(VLOOKUP(B615,#REF!,2,FALSE),0)</f>
        <v>0</v>
      </c>
      <c r="Q615" s="60">
        <f>IFERROR(VLOOKUP(B615,#REF!,2,FALSE),0)</f>
        <v>0</v>
      </c>
      <c r="R615" s="53">
        <f t="shared" si="350"/>
        <v>0</v>
      </c>
      <c r="S615" s="67">
        <f t="shared" si="358"/>
        <v>0</v>
      </c>
      <c r="T615" s="65">
        <f t="shared" si="351"/>
        <v>0</v>
      </c>
      <c r="U615" s="64">
        <f t="shared" si="352"/>
        <v>0</v>
      </c>
      <c r="V615" s="21" t="e">
        <f>VLOOKUP(B615,Hoja1!$B$5:$H$749,21,FALSE)</f>
        <v>#REF!</v>
      </c>
      <c r="W615" s="63" t="e">
        <f t="shared" si="353"/>
        <v>#REF!</v>
      </c>
    </row>
    <row r="616" spans="1:23" x14ac:dyDescent="0.3">
      <c r="A616" s="4">
        <v>612</v>
      </c>
      <c r="B616" s="5" t="s">
        <v>1265</v>
      </c>
      <c r="C616" s="5" t="s">
        <v>1235</v>
      </c>
      <c r="D616" s="5" t="s">
        <v>1266</v>
      </c>
      <c r="E616" s="5" t="s">
        <v>1266</v>
      </c>
      <c r="F616" s="6" t="s">
        <v>30</v>
      </c>
      <c r="G616" s="15">
        <v>1008396.86</v>
      </c>
      <c r="H616" s="15">
        <v>676092.82</v>
      </c>
      <c r="I616" s="23">
        <f t="shared" si="354"/>
        <v>-0.32950000000000002</v>
      </c>
      <c r="J616" s="22" t="s">
        <v>1544</v>
      </c>
      <c r="K616" s="30" t="str">
        <f t="shared" si="355"/>
        <v>-40%≤ X &lt; -30%B</v>
      </c>
      <c r="L616" s="24" t="e">
        <f>VLOOKUP(K616,#REF!,2,FALSE)</f>
        <v>#REF!</v>
      </c>
      <c r="M616" s="24" t="e">
        <f>VLOOKUP(K616,#REF!,3,FALSE)</f>
        <v>#REF!</v>
      </c>
      <c r="N616" s="34" t="e">
        <f>ROUND(H616*(1+L616),2)</f>
        <v>#REF!</v>
      </c>
      <c r="O616" s="35" t="e">
        <f>ROUND(H616*(1+M616),2)</f>
        <v>#REF!</v>
      </c>
      <c r="P616" s="57">
        <f>IFERROR(VLOOKUP(B616,#REF!,2,FALSE),0)</f>
        <v>0</v>
      </c>
      <c r="Q616" s="58">
        <f>IFERROR(VLOOKUP(B616,#REF!,2,FALSE),0)</f>
        <v>0</v>
      </c>
      <c r="R616" s="54">
        <f t="shared" si="350"/>
        <v>0</v>
      </c>
      <c r="S616" s="67" t="e">
        <f t="shared" si="358"/>
        <v>#REF!</v>
      </c>
      <c r="T616" s="65" t="e">
        <f t="shared" si="351"/>
        <v>#REF!</v>
      </c>
      <c r="U616" s="64" t="e">
        <f t="shared" si="352"/>
        <v>#REF!</v>
      </c>
      <c r="V616" s="21" t="e">
        <f>VLOOKUP(B616,Hoja1!$B$5:$H$749,21,FALSE)</f>
        <v>#REF!</v>
      </c>
      <c r="W616" s="63" t="e">
        <f t="shared" si="353"/>
        <v>#REF!</v>
      </c>
    </row>
    <row r="617" spans="1:23" x14ac:dyDescent="0.3">
      <c r="A617" s="4">
        <v>613</v>
      </c>
      <c r="B617" s="5" t="s">
        <v>1267</v>
      </c>
      <c r="C617" s="5" t="s">
        <v>1235</v>
      </c>
      <c r="D617" s="5" t="s">
        <v>1266</v>
      </c>
      <c r="E617" s="5" t="s">
        <v>1268</v>
      </c>
      <c r="F617" s="6" t="s">
        <v>12</v>
      </c>
      <c r="G617" s="15">
        <v>263133.67</v>
      </c>
      <c r="H617" s="15">
        <v>186575.68000000002</v>
      </c>
      <c r="I617" s="23">
        <f t="shared" si="354"/>
        <v>-0.29089999999999999</v>
      </c>
      <c r="J617" s="22" t="s">
        <v>1545</v>
      </c>
      <c r="K617" s="31" t="str">
        <f>IF(AND(H617&gt;0,(0.5*G617)&gt;H617),"Subgrupo 1.1",IF(AND((0.5*G617)&lt;H617,G617&gt;H617),"Subgrupo 1.2","Grupo 2 "))</f>
        <v>Subgrupo 1.2</v>
      </c>
      <c r="L617" s="28" t="s">
        <v>1556</v>
      </c>
      <c r="M617" s="28" t="s">
        <v>1557</v>
      </c>
      <c r="N617" s="36">
        <f>ROUND(IF(G617&lt;1.08*H617,G617,1.08*H617),2)</f>
        <v>201501.73</v>
      </c>
      <c r="O617" s="37">
        <f>ROUND(IF(1.05*G617&lt;1.13*H617,1.05*G617,1.13*H617),2)</f>
        <v>210830.52</v>
      </c>
      <c r="P617" s="59">
        <f>IFERROR(VLOOKUP(B617,#REF!,2,FALSE),0)</f>
        <v>0</v>
      </c>
      <c r="Q617" s="60">
        <f>IFERROR(VLOOKUP(B617,#REF!,2,FALSE),0)</f>
        <v>0</v>
      </c>
      <c r="R617" s="53">
        <f t="shared" si="350"/>
        <v>0</v>
      </c>
      <c r="S617" s="67">
        <f t="shared" si="358"/>
        <v>0</v>
      </c>
      <c r="T617" s="65">
        <f t="shared" si="351"/>
        <v>0</v>
      </c>
      <c r="U617" s="64">
        <f t="shared" si="352"/>
        <v>0</v>
      </c>
      <c r="V617" s="21" t="e">
        <f>VLOOKUP(B617,Hoja1!$B$5:$H$749,21,FALSE)</f>
        <v>#REF!</v>
      </c>
      <c r="W617" s="63" t="e">
        <f t="shared" si="353"/>
        <v>#REF!</v>
      </c>
    </row>
    <row r="618" spans="1:23" x14ac:dyDescent="0.3">
      <c r="A618" s="4">
        <v>614</v>
      </c>
      <c r="B618" s="5" t="s">
        <v>1269</v>
      </c>
      <c r="C618" s="5" t="s">
        <v>1270</v>
      </c>
      <c r="D618" s="5" t="s">
        <v>1270</v>
      </c>
      <c r="E618" s="5" t="s">
        <v>1270</v>
      </c>
      <c r="F618" s="6" t="s">
        <v>9</v>
      </c>
      <c r="G618" s="15">
        <v>21631145.039999999</v>
      </c>
      <c r="H618" s="15">
        <v>18255243.329999998</v>
      </c>
      <c r="I618" s="23">
        <f t="shared" si="354"/>
        <v>-0.15609999999999999</v>
      </c>
      <c r="J618" s="22" t="s">
        <v>1546</v>
      </c>
      <c r="K618" s="30" t="str">
        <f t="shared" si="355"/>
        <v>-20%≤ X &lt; -10%A</v>
      </c>
      <c r="L618" s="24" t="e">
        <f>VLOOKUP(K618,#REF!,2,FALSE)</f>
        <v>#REF!</v>
      </c>
      <c r="M618" s="24" t="e">
        <f>VLOOKUP(K618,#REF!,3,FALSE)</f>
        <v>#REF!</v>
      </c>
      <c r="N618" s="34" t="e">
        <f t="shared" ref="N618:N620" si="379">ROUND(H618*(1+L618),2)</f>
        <v>#REF!</v>
      </c>
      <c r="O618" s="35" t="e">
        <f t="shared" ref="O618:O620" si="380">ROUND(H618*(1+M618),2)</f>
        <v>#REF!</v>
      </c>
      <c r="P618" s="57">
        <f>IFERROR(VLOOKUP(B618,#REF!,2,FALSE),0)</f>
        <v>0</v>
      </c>
      <c r="Q618" s="58">
        <f>IFERROR(VLOOKUP(B618,#REF!,2,FALSE),0)</f>
        <v>0</v>
      </c>
      <c r="R618" s="54">
        <f t="shared" si="350"/>
        <v>0</v>
      </c>
      <c r="S618" s="67" t="e">
        <f t="shared" si="358"/>
        <v>#REF!</v>
      </c>
      <c r="T618" s="65" t="e">
        <f t="shared" si="351"/>
        <v>#REF!</v>
      </c>
      <c r="U618" s="64" t="e">
        <f t="shared" si="352"/>
        <v>#REF!</v>
      </c>
      <c r="V618" s="21" t="e">
        <f>VLOOKUP(B618,Hoja1!$B$5:$H$749,21,FALSE)</f>
        <v>#REF!</v>
      </c>
      <c r="W618" s="63" t="e">
        <f t="shared" si="353"/>
        <v>#REF!</v>
      </c>
    </row>
    <row r="619" spans="1:23" x14ac:dyDescent="0.3">
      <c r="A619" s="4">
        <v>615</v>
      </c>
      <c r="B619" s="5" t="s">
        <v>1271</v>
      </c>
      <c r="C619" s="5" t="s">
        <v>1270</v>
      </c>
      <c r="D619" s="5" t="s">
        <v>1270</v>
      </c>
      <c r="E619" s="5" t="s">
        <v>299</v>
      </c>
      <c r="F619" s="6" t="s">
        <v>60</v>
      </c>
      <c r="G619" s="15">
        <v>9257878.9799999986</v>
      </c>
      <c r="H619" s="15">
        <v>6994065.9800000004</v>
      </c>
      <c r="I619" s="23">
        <f t="shared" si="354"/>
        <v>-0.2445</v>
      </c>
      <c r="J619" s="22" t="s">
        <v>1545</v>
      </c>
      <c r="K619" s="30" t="str">
        <f t="shared" si="355"/>
        <v>-30%≤ X &lt; -20%D</v>
      </c>
      <c r="L619" s="24" t="e">
        <f>VLOOKUP(K619,#REF!,2,FALSE)</f>
        <v>#REF!</v>
      </c>
      <c r="M619" s="24" t="e">
        <f>VLOOKUP(K619,#REF!,3,FALSE)</f>
        <v>#REF!</v>
      </c>
      <c r="N619" s="34" t="e">
        <f t="shared" si="379"/>
        <v>#REF!</v>
      </c>
      <c r="O619" s="35" t="e">
        <f t="shared" si="380"/>
        <v>#REF!</v>
      </c>
      <c r="P619" s="57">
        <f>IFERROR(VLOOKUP(B619,#REF!,2,FALSE),0)</f>
        <v>0</v>
      </c>
      <c r="Q619" s="58">
        <f>IFERROR(VLOOKUP(B619,#REF!,2,FALSE),0)</f>
        <v>0</v>
      </c>
      <c r="R619" s="54">
        <f t="shared" si="350"/>
        <v>0</v>
      </c>
      <c r="S619" s="67" t="e">
        <f t="shared" si="358"/>
        <v>#REF!</v>
      </c>
      <c r="T619" s="65" t="e">
        <f t="shared" si="351"/>
        <v>#REF!</v>
      </c>
      <c r="U619" s="64" t="e">
        <f t="shared" si="352"/>
        <v>#REF!</v>
      </c>
      <c r="V619" s="21" t="e">
        <f>VLOOKUP(B619,Hoja1!$B$5:$H$749,21,FALSE)</f>
        <v>#REF!</v>
      </c>
      <c r="W619" s="63" t="e">
        <f t="shared" si="353"/>
        <v>#REF!</v>
      </c>
    </row>
    <row r="620" spans="1:23" x14ac:dyDescent="0.3">
      <c r="A620" s="4">
        <v>616</v>
      </c>
      <c r="B620" s="5" t="s">
        <v>1272</v>
      </c>
      <c r="C620" s="5" t="s">
        <v>1270</v>
      </c>
      <c r="D620" s="5" t="s">
        <v>1270</v>
      </c>
      <c r="E620" s="5" t="s">
        <v>1273</v>
      </c>
      <c r="F620" s="6" t="s">
        <v>60</v>
      </c>
      <c r="G620" s="15">
        <v>2539433.4299999997</v>
      </c>
      <c r="H620" s="15">
        <v>1912437.0700000003</v>
      </c>
      <c r="I620" s="23">
        <f t="shared" si="354"/>
        <v>-0.24690000000000001</v>
      </c>
      <c r="J620" s="22" t="s">
        <v>1545</v>
      </c>
      <c r="K620" s="30" t="str">
        <f t="shared" si="355"/>
        <v>-30%≤ X &lt; -20%D</v>
      </c>
      <c r="L620" s="24" t="e">
        <f>VLOOKUP(K620,#REF!,2,FALSE)</f>
        <v>#REF!</v>
      </c>
      <c r="M620" s="24" t="e">
        <f>VLOOKUP(K620,#REF!,3,FALSE)</f>
        <v>#REF!</v>
      </c>
      <c r="N620" s="34" t="e">
        <f t="shared" si="379"/>
        <v>#REF!</v>
      </c>
      <c r="O620" s="35" t="e">
        <f t="shared" si="380"/>
        <v>#REF!</v>
      </c>
      <c r="P620" s="57">
        <f>IFERROR(VLOOKUP(B620,#REF!,2,FALSE),0)</f>
        <v>0</v>
      </c>
      <c r="Q620" s="58">
        <f>IFERROR(VLOOKUP(B620,#REF!,2,FALSE),0)</f>
        <v>0</v>
      </c>
      <c r="R620" s="54">
        <f t="shared" si="350"/>
        <v>0</v>
      </c>
      <c r="S620" s="67" t="e">
        <f t="shared" si="358"/>
        <v>#REF!</v>
      </c>
      <c r="T620" s="65" t="e">
        <f t="shared" si="351"/>
        <v>#REF!</v>
      </c>
      <c r="U620" s="64" t="e">
        <f t="shared" si="352"/>
        <v>#REF!</v>
      </c>
      <c r="V620" s="21" t="e">
        <f>VLOOKUP(B620,Hoja1!$B$5:$H$749,21,FALSE)</f>
        <v>#REF!</v>
      </c>
      <c r="W620" s="63" t="e">
        <f t="shared" si="353"/>
        <v>#REF!</v>
      </c>
    </row>
    <row r="621" spans="1:23" x14ac:dyDescent="0.3">
      <c r="A621" s="4">
        <v>617</v>
      </c>
      <c r="B621" s="5" t="s">
        <v>1274</v>
      </c>
      <c r="C621" s="5" t="s">
        <v>1270</v>
      </c>
      <c r="D621" s="5" t="s">
        <v>1270</v>
      </c>
      <c r="E621" s="5" t="s">
        <v>1275</v>
      </c>
      <c r="F621" s="6" t="s">
        <v>12</v>
      </c>
      <c r="G621" s="15">
        <v>138271.78</v>
      </c>
      <c r="H621" s="15">
        <v>139489.00000000003</v>
      </c>
      <c r="I621" s="23">
        <f t="shared" si="354"/>
        <v>8.8000000000000005E-3</v>
      </c>
      <c r="J621" s="22" t="s">
        <v>1549</v>
      </c>
      <c r="K621" s="31" t="str">
        <f t="shared" ref="K621:K622" si="381">IF(AND(H621&gt;0,(0.5*G621)&gt;H621),"Subgrupo 1.1",IF(AND((0.5*G621)&lt;H621,G621&gt;H621),"Subgrupo 1.2","Grupo 2 "))</f>
        <v xml:space="preserve">Grupo 2 </v>
      </c>
      <c r="L621" s="24">
        <f t="shared" ref="L621:L622" si="382">IF(H621&gt;=G621,10.8%," ")</f>
        <v>0.10800000000000001</v>
      </c>
      <c r="M621" s="24">
        <f t="shared" ref="M621:M622" si="383">IF(H621&gt;=G621,16%," ")</f>
        <v>0.16</v>
      </c>
      <c r="N621" s="34">
        <f t="shared" ref="N621:N629" si="384">ROUND(H621*(1+L621),2)</f>
        <v>154553.81</v>
      </c>
      <c r="O621" s="35">
        <f t="shared" ref="O621:O629" si="385">ROUND(H621*(1+M621),2)</f>
        <v>161807.24</v>
      </c>
      <c r="P621" s="59">
        <f>IFERROR(VLOOKUP(B621,#REF!,2,FALSE),0)</f>
        <v>0</v>
      </c>
      <c r="Q621" s="60">
        <f>IFERROR(VLOOKUP(B621,#REF!,2,FALSE),0)</f>
        <v>0</v>
      </c>
      <c r="R621" s="53">
        <f t="shared" si="350"/>
        <v>0</v>
      </c>
      <c r="S621" s="67">
        <f t="shared" si="358"/>
        <v>0</v>
      </c>
      <c r="T621" s="65">
        <f t="shared" si="351"/>
        <v>0</v>
      </c>
      <c r="U621" s="64">
        <f t="shared" si="352"/>
        <v>0</v>
      </c>
      <c r="V621" s="21" t="e">
        <f>VLOOKUP(B621,Hoja1!$B$5:$H$749,21,FALSE)</f>
        <v>#REF!</v>
      </c>
      <c r="W621" s="63" t="e">
        <f t="shared" si="353"/>
        <v>#REF!</v>
      </c>
    </row>
    <row r="622" spans="1:23" x14ac:dyDescent="0.3">
      <c r="A622" s="4">
        <v>618</v>
      </c>
      <c r="B622" s="5" t="s">
        <v>1276</v>
      </c>
      <c r="C622" s="5" t="s">
        <v>1270</v>
      </c>
      <c r="D622" s="5" t="s">
        <v>1270</v>
      </c>
      <c r="E622" s="5" t="s">
        <v>1277</v>
      </c>
      <c r="F622" s="6" t="s">
        <v>12</v>
      </c>
      <c r="G622" s="15">
        <v>5554.4800000000005</v>
      </c>
      <c r="H622" s="15">
        <v>6463.24</v>
      </c>
      <c r="I622" s="23">
        <f t="shared" si="354"/>
        <v>0.1636</v>
      </c>
      <c r="J622" s="22" t="s">
        <v>1549</v>
      </c>
      <c r="K622" s="31" t="str">
        <f t="shared" si="381"/>
        <v xml:space="preserve">Grupo 2 </v>
      </c>
      <c r="L622" s="24">
        <f t="shared" si="382"/>
        <v>0.10800000000000001</v>
      </c>
      <c r="M622" s="24">
        <f t="shared" si="383"/>
        <v>0.16</v>
      </c>
      <c r="N622" s="34">
        <f t="shared" si="384"/>
        <v>7161.27</v>
      </c>
      <c r="O622" s="35">
        <f t="shared" si="385"/>
        <v>7497.36</v>
      </c>
      <c r="P622" s="59">
        <f>IFERROR(VLOOKUP(B622,#REF!,2,FALSE),0)</f>
        <v>0</v>
      </c>
      <c r="Q622" s="60">
        <f>IFERROR(VLOOKUP(B622,#REF!,2,FALSE),0)</f>
        <v>0</v>
      </c>
      <c r="R622" s="53">
        <f t="shared" si="350"/>
        <v>0</v>
      </c>
      <c r="S622" s="67">
        <f t="shared" si="358"/>
        <v>0</v>
      </c>
      <c r="T622" s="65">
        <f t="shared" si="351"/>
        <v>0</v>
      </c>
      <c r="U622" s="64">
        <f t="shared" si="352"/>
        <v>0</v>
      </c>
      <c r="V622" s="21" t="e">
        <f>VLOOKUP(B622,Hoja1!$B$5:$H$749,21,FALSE)</f>
        <v>#REF!</v>
      </c>
      <c r="W622" s="63" t="e">
        <f t="shared" si="353"/>
        <v>#REF!</v>
      </c>
    </row>
    <row r="623" spans="1:23" x14ac:dyDescent="0.3">
      <c r="A623" s="4">
        <v>619</v>
      </c>
      <c r="B623" s="5" t="s">
        <v>1278</v>
      </c>
      <c r="C623" s="5" t="s">
        <v>1270</v>
      </c>
      <c r="D623" s="5" t="s">
        <v>1270</v>
      </c>
      <c r="E623" s="5" t="s">
        <v>1279</v>
      </c>
      <c r="F623" s="6" t="s">
        <v>60</v>
      </c>
      <c r="G623" s="15">
        <v>184855.35</v>
      </c>
      <c r="H623" s="15">
        <v>142118.44</v>
      </c>
      <c r="I623" s="23">
        <f t="shared" si="354"/>
        <v>-0.23119999999999999</v>
      </c>
      <c r="J623" s="22" t="s">
        <v>1545</v>
      </c>
      <c r="K623" s="30" t="str">
        <f t="shared" si="355"/>
        <v>-30%≤ X &lt; -20%D</v>
      </c>
      <c r="L623" s="24" t="e">
        <f>VLOOKUP(K623,#REF!,2,FALSE)</f>
        <v>#REF!</v>
      </c>
      <c r="M623" s="24" t="e">
        <f>VLOOKUP(K623,#REF!,3,FALSE)</f>
        <v>#REF!</v>
      </c>
      <c r="N623" s="34" t="e">
        <f t="shared" si="384"/>
        <v>#REF!</v>
      </c>
      <c r="O623" s="35" t="e">
        <f t="shared" si="385"/>
        <v>#REF!</v>
      </c>
      <c r="P623" s="57">
        <f>IFERROR(VLOOKUP(B623,#REF!,2,FALSE),0)</f>
        <v>0</v>
      </c>
      <c r="Q623" s="58">
        <f>IFERROR(VLOOKUP(B623,#REF!,2,FALSE),0)</f>
        <v>0</v>
      </c>
      <c r="R623" s="54">
        <f t="shared" si="350"/>
        <v>0</v>
      </c>
      <c r="S623" s="67" t="e">
        <f t="shared" si="358"/>
        <v>#REF!</v>
      </c>
      <c r="T623" s="65" t="e">
        <f t="shared" si="351"/>
        <v>#REF!</v>
      </c>
      <c r="U623" s="64" t="e">
        <f t="shared" si="352"/>
        <v>#REF!</v>
      </c>
      <c r="V623" s="21" t="e">
        <f>VLOOKUP(B623,Hoja1!$B$5:$H$749,21,FALSE)</f>
        <v>#REF!</v>
      </c>
      <c r="W623" s="63" t="e">
        <f t="shared" si="353"/>
        <v>#REF!</v>
      </c>
    </row>
    <row r="624" spans="1:23" x14ac:dyDescent="0.3">
      <c r="A624" s="4">
        <v>620</v>
      </c>
      <c r="B624" s="5" t="s">
        <v>1280</v>
      </c>
      <c r="C624" s="5" t="s">
        <v>1270</v>
      </c>
      <c r="D624" s="5" t="s">
        <v>1270</v>
      </c>
      <c r="E624" s="5" t="s">
        <v>353</v>
      </c>
      <c r="F624" s="6" t="s">
        <v>60</v>
      </c>
      <c r="G624" s="15">
        <v>500740.93</v>
      </c>
      <c r="H624" s="15">
        <v>238682.90000000005</v>
      </c>
      <c r="I624" s="23">
        <f t="shared" si="354"/>
        <v>-0.52329999999999999</v>
      </c>
      <c r="J624" s="22" t="s">
        <v>1543</v>
      </c>
      <c r="K624" s="30" t="str">
        <f t="shared" si="355"/>
        <v>X &lt; -40%D</v>
      </c>
      <c r="L624" s="24" t="e">
        <f>VLOOKUP(K624,#REF!,2,FALSE)</f>
        <v>#REF!</v>
      </c>
      <c r="M624" s="24" t="e">
        <f>VLOOKUP(K624,#REF!,3,FALSE)</f>
        <v>#REF!</v>
      </c>
      <c r="N624" s="34" t="e">
        <f t="shared" si="384"/>
        <v>#REF!</v>
      </c>
      <c r="O624" s="35" t="e">
        <f t="shared" si="385"/>
        <v>#REF!</v>
      </c>
      <c r="P624" s="57">
        <f>IFERROR(VLOOKUP(B624,#REF!,2,FALSE),0)</f>
        <v>0</v>
      </c>
      <c r="Q624" s="58">
        <f>IFERROR(VLOOKUP(B624,#REF!,2,FALSE),0)</f>
        <v>0</v>
      </c>
      <c r="R624" s="54">
        <f t="shared" si="350"/>
        <v>0</v>
      </c>
      <c r="S624" s="67" t="e">
        <f t="shared" si="358"/>
        <v>#REF!</v>
      </c>
      <c r="T624" s="65" t="e">
        <f t="shared" si="351"/>
        <v>#REF!</v>
      </c>
      <c r="U624" s="64" t="e">
        <f t="shared" si="352"/>
        <v>#REF!</v>
      </c>
      <c r="V624" s="21" t="e">
        <f>VLOOKUP(B624,Hoja1!$B$5:$H$749,21,FALSE)</f>
        <v>#REF!</v>
      </c>
      <c r="W624" s="63" t="e">
        <f t="shared" si="353"/>
        <v>#REF!</v>
      </c>
    </row>
    <row r="625" spans="1:23" x14ac:dyDescent="0.3">
      <c r="A625" s="4">
        <v>621</v>
      </c>
      <c r="B625" s="5" t="s">
        <v>1281</v>
      </c>
      <c r="C625" s="5" t="s">
        <v>1270</v>
      </c>
      <c r="D625" s="5" t="s">
        <v>1270</v>
      </c>
      <c r="E625" s="5" t="s">
        <v>1282</v>
      </c>
      <c r="F625" s="6" t="s">
        <v>60</v>
      </c>
      <c r="G625" s="15">
        <v>1405390.99</v>
      </c>
      <c r="H625" s="15">
        <v>1227671.8</v>
      </c>
      <c r="I625" s="23">
        <f t="shared" si="354"/>
        <v>-0.1265</v>
      </c>
      <c r="J625" s="22" t="s">
        <v>1546</v>
      </c>
      <c r="K625" s="30" t="str">
        <f t="shared" si="355"/>
        <v>-20%≤ X &lt; -10%D</v>
      </c>
      <c r="L625" s="24" t="e">
        <f>VLOOKUP(K625,#REF!,2,FALSE)</f>
        <v>#REF!</v>
      </c>
      <c r="M625" s="24" t="e">
        <f>VLOOKUP(K625,#REF!,3,FALSE)</f>
        <v>#REF!</v>
      </c>
      <c r="N625" s="34" t="e">
        <f t="shared" si="384"/>
        <v>#REF!</v>
      </c>
      <c r="O625" s="35" t="e">
        <f t="shared" si="385"/>
        <v>#REF!</v>
      </c>
      <c r="P625" s="57">
        <f>IFERROR(VLOOKUP(B625,#REF!,2,FALSE),0)</f>
        <v>0</v>
      </c>
      <c r="Q625" s="58">
        <f>IFERROR(VLOOKUP(B625,#REF!,2,FALSE),0)</f>
        <v>0</v>
      </c>
      <c r="R625" s="54">
        <f t="shared" si="350"/>
        <v>0</v>
      </c>
      <c r="S625" s="67" t="e">
        <f t="shared" si="358"/>
        <v>#REF!</v>
      </c>
      <c r="T625" s="65" t="e">
        <f t="shared" si="351"/>
        <v>#REF!</v>
      </c>
      <c r="U625" s="64" t="e">
        <f t="shared" si="352"/>
        <v>#REF!</v>
      </c>
      <c r="V625" s="21" t="e">
        <f>VLOOKUP(B625,Hoja1!$B$5:$H$749,21,FALSE)</f>
        <v>#REF!</v>
      </c>
      <c r="W625" s="63" t="e">
        <f t="shared" si="353"/>
        <v>#REF!</v>
      </c>
    </row>
    <row r="626" spans="1:23" x14ac:dyDescent="0.3">
      <c r="A626" s="4">
        <v>622</v>
      </c>
      <c r="B626" s="5" t="s">
        <v>1283</v>
      </c>
      <c r="C626" s="5" t="s">
        <v>1270</v>
      </c>
      <c r="D626" s="5" t="s">
        <v>1270</v>
      </c>
      <c r="E626" s="5" t="s">
        <v>1284</v>
      </c>
      <c r="F626" s="6" t="s">
        <v>60</v>
      </c>
      <c r="G626" s="15">
        <v>8077193.6000000006</v>
      </c>
      <c r="H626" s="15">
        <v>6790083.9400000004</v>
      </c>
      <c r="I626" s="23">
        <f t="shared" si="354"/>
        <v>-0.15939999999999999</v>
      </c>
      <c r="J626" s="22" t="s">
        <v>1546</v>
      </c>
      <c r="K626" s="30" t="str">
        <f t="shared" si="355"/>
        <v>-20%≤ X &lt; -10%D</v>
      </c>
      <c r="L626" s="24" t="e">
        <f>VLOOKUP(K626,#REF!,2,FALSE)</f>
        <v>#REF!</v>
      </c>
      <c r="M626" s="24" t="e">
        <f>VLOOKUP(K626,#REF!,3,FALSE)</f>
        <v>#REF!</v>
      </c>
      <c r="N626" s="34" t="e">
        <f t="shared" si="384"/>
        <v>#REF!</v>
      </c>
      <c r="O626" s="35" t="e">
        <f t="shared" si="385"/>
        <v>#REF!</v>
      </c>
      <c r="P626" s="57">
        <f>IFERROR(VLOOKUP(B626,#REF!,2,FALSE),0)</f>
        <v>0</v>
      </c>
      <c r="Q626" s="58">
        <f>IFERROR(VLOOKUP(B626,#REF!,2,FALSE),0)</f>
        <v>0</v>
      </c>
      <c r="R626" s="54">
        <f t="shared" si="350"/>
        <v>0</v>
      </c>
      <c r="S626" s="67" t="e">
        <f t="shared" si="358"/>
        <v>#REF!</v>
      </c>
      <c r="T626" s="65" t="e">
        <f t="shared" si="351"/>
        <v>#REF!</v>
      </c>
      <c r="U626" s="64" t="e">
        <f t="shared" si="352"/>
        <v>#REF!</v>
      </c>
      <c r="V626" s="21" t="e">
        <f>VLOOKUP(B626,Hoja1!$B$5:$H$749,21,FALSE)</f>
        <v>#REF!</v>
      </c>
      <c r="W626" s="63" t="e">
        <f t="shared" si="353"/>
        <v>#REF!</v>
      </c>
    </row>
    <row r="627" spans="1:23" x14ac:dyDescent="0.3">
      <c r="A627" s="4">
        <v>623</v>
      </c>
      <c r="B627" s="5" t="s">
        <v>1285</v>
      </c>
      <c r="C627" s="5" t="s">
        <v>1270</v>
      </c>
      <c r="D627" s="5" t="s">
        <v>1286</v>
      </c>
      <c r="E627" s="5" t="s">
        <v>1286</v>
      </c>
      <c r="F627" s="6" t="s">
        <v>30</v>
      </c>
      <c r="G627" s="15">
        <v>40055.500000000007</v>
      </c>
      <c r="H627" s="15">
        <v>40354.01</v>
      </c>
      <c r="I627" s="23">
        <f t="shared" si="354"/>
        <v>7.4999999999999997E-3</v>
      </c>
      <c r="J627" s="22" t="s">
        <v>1548</v>
      </c>
      <c r="K627" s="30" t="str">
        <f t="shared" si="355"/>
        <v>0%≤ X &lt; 10%B</v>
      </c>
      <c r="L627" s="24" t="e">
        <f>VLOOKUP(K627,#REF!,2,FALSE)</f>
        <v>#REF!</v>
      </c>
      <c r="M627" s="24" t="e">
        <f>VLOOKUP(K627,#REF!,3,FALSE)</f>
        <v>#REF!</v>
      </c>
      <c r="N627" s="34" t="e">
        <f t="shared" si="384"/>
        <v>#REF!</v>
      </c>
      <c r="O627" s="35" t="e">
        <f t="shared" si="385"/>
        <v>#REF!</v>
      </c>
      <c r="P627" s="57">
        <f>IFERROR(VLOOKUP(B627,#REF!,2,FALSE),0)</f>
        <v>0</v>
      </c>
      <c r="Q627" s="58">
        <f>IFERROR(VLOOKUP(B627,#REF!,2,FALSE),0)</f>
        <v>0</v>
      </c>
      <c r="R627" s="54">
        <f t="shared" si="350"/>
        <v>0</v>
      </c>
      <c r="S627" s="67" t="e">
        <f t="shared" si="358"/>
        <v>#REF!</v>
      </c>
      <c r="T627" s="65" t="e">
        <f t="shared" si="351"/>
        <v>#REF!</v>
      </c>
      <c r="U627" s="64" t="e">
        <f t="shared" si="352"/>
        <v>#REF!</v>
      </c>
      <c r="V627" s="21" t="e">
        <f>VLOOKUP(B627,Hoja1!$B$5:$H$749,21,FALSE)</f>
        <v>#REF!</v>
      </c>
      <c r="W627" s="63" t="e">
        <f t="shared" si="353"/>
        <v>#REF!</v>
      </c>
    </row>
    <row r="628" spans="1:23" x14ac:dyDescent="0.3">
      <c r="A628" s="4">
        <v>624</v>
      </c>
      <c r="B628" s="5" t="s">
        <v>1287</v>
      </c>
      <c r="C628" s="5" t="s">
        <v>1270</v>
      </c>
      <c r="D628" s="5" t="s">
        <v>1288</v>
      </c>
      <c r="E628" s="5" t="s">
        <v>1288</v>
      </c>
      <c r="F628" s="6" t="s">
        <v>30</v>
      </c>
      <c r="G628" s="15">
        <v>94224.43</v>
      </c>
      <c r="H628" s="15">
        <v>69346.7</v>
      </c>
      <c r="I628" s="23">
        <f t="shared" si="354"/>
        <v>-0.26400000000000001</v>
      </c>
      <c r="J628" s="22" t="s">
        <v>1545</v>
      </c>
      <c r="K628" s="30" t="str">
        <f t="shared" si="355"/>
        <v>-30%≤ X &lt; -20%B</v>
      </c>
      <c r="L628" s="24" t="e">
        <f>VLOOKUP(K628,#REF!,2,FALSE)</f>
        <v>#REF!</v>
      </c>
      <c r="M628" s="24" t="e">
        <f>VLOOKUP(K628,#REF!,3,FALSE)</f>
        <v>#REF!</v>
      </c>
      <c r="N628" s="34" t="e">
        <f t="shared" si="384"/>
        <v>#REF!</v>
      </c>
      <c r="O628" s="35" t="e">
        <f t="shared" si="385"/>
        <v>#REF!</v>
      </c>
      <c r="P628" s="57">
        <f>IFERROR(VLOOKUP(B628,#REF!,2,FALSE),0)</f>
        <v>0</v>
      </c>
      <c r="Q628" s="58">
        <f>IFERROR(VLOOKUP(B628,#REF!,2,FALSE),0)</f>
        <v>0</v>
      </c>
      <c r="R628" s="54">
        <f t="shared" si="350"/>
        <v>0</v>
      </c>
      <c r="S628" s="67" t="e">
        <f t="shared" si="358"/>
        <v>#REF!</v>
      </c>
      <c r="T628" s="65" t="e">
        <f t="shared" si="351"/>
        <v>#REF!</v>
      </c>
      <c r="U628" s="64" t="e">
        <f t="shared" si="352"/>
        <v>#REF!</v>
      </c>
      <c r="V628" s="21" t="e">
        <f>VLOOKUP(B628,Hoja1!$B$5:$H$749,21,FALSE)</f>
        <v>#REF!</v>
      </c>
      <c r="W628" s="63" t="e">
        <f t="shared" si="353"/>
        <v>#REF!</v>
      </c>
    </row>
    <row r="629" spans="1:23" x14ac:dyDescent="0.3">
      <c r="A629" s="4">
        <v>625</v>
      </c>
      <c r="B629" s="5" t="s">
        <v>1289</v>
      </c>
      <c r="C629" s="5" t="s">
        <v>1270</v>
      </c>
      <c r="D629" s="5" t="s">
        <v>1290</v>
      </c>
      <c r="E629" s="5" t="s">
        <v>1291</v>
      </c>
      <c r="F629" s="6" t="s">
        <v>9</v>
      </c>
      <c r="G629" s="15">
        <v>1444259.44</v>
      </c>
      <c r="H629" s="15">
        <v>841286.34000000008</v>
      </c>
      <c r="I629" s="23">
        <f t="shared" si="354"/>
        <v>-0.41749999999999998</v>
      </c>
      <c r="J629" s="22" t="s">
        <v>1543</v>
      </c>
      <c r="K629" s="30" t="str">
        <f t="shared" si="355"/>
        <v>X &lt; -40%A</v>
      </c>
      <c r="L629" s="24" t="e">
        <f>VLOOKUP(K629,#REF!,2,FALSE)</f>
        <v>#REF!</v>
      </c>
      <c r="M629" s="24" t="e">
        <f>VLOOKUP(K629,#REF!,3,FALSE)</f>
        <v>#REF!</v>
      </c>
      <c r="N629" s="34" t="e">
        <f t="shared" si="384"/>
        <v>#REF!</v>
      </c>
      <c r="O629" s="35" t="e">
        <f t="shared" si="385"/>
        <v>#REF!</v>
      </c>
      <c r="P629" s="57">
        <f>IFERROR(VLOOKUP(B629,#REF!,2,FALSE),0)</f>
        <v>0</v>
      </c>
      <c r="Q629" s="58">
        <f>IFERROR(VLOOKUP(B629,#REF!,2,FALSE),0)</f>
        <v>0</v>
      </c>
      <c r="R629" s="54">
        <f t="shared" si="350"/>
        <v>0</v>
      </c>
      <c r="S629" s="67" t="e">
        <f t="shared" si="358"/>
        <v>#REF!</v>
      </c>
      <c r="T629" s="65" t="e">
        <f t="shared" si="351"/>
        <v>#REF!</v>
      </c>
      <c r="U629" s="64" t="e">
        <f t="shared" si="352"/>
        <v>#REF!</v>
      </c>
      <c r="V629" s="21" t="e">
        <f>VLOOKUP(B629,Hoja1!$B$5:$H$749,21,FALSE)</f>
        <v>#REF!</v>
      </c>
      <c r="W629" s="63" t="e">
        <f t="shared" si="353"/>
        <v>#REF!</v>
      </c>
    </row>
    <row r="630" spans="1:23" x14ac:dyDescent="0.3">
      <c r="A630" s="4">
        <v>626</v>
      </c>
      <c r="B630" s="5" t="s">
        <v>1292</v>
      </c>
      <c r="C630" s="5" t="s">
        <v>1270</v>
      </c>
      <c r="D630" s="5" t="s">
        <v>1290</v>
      </c>
      <c r="E630" s="5" t="s">
        <v>1293</v>
      </c>
      <c r="F630" s="6" t="s">
        <v>12</v>
      </c>
      <c r="G630" s="15">
        <v>30954.789999999997</v>
      </c>
      <c r="H630" s="15">
        <v>40331.029999999992</v>
      </c>
      <c r="I630" s="23">
        <f t="shared" si="354"/>
        <v>0.3029</v>
      </c>
      <c r="J630" s="22" t="s">
        <v>1550</v>
      </c>
      <c r="K630" s="31" t="str">
        <f t="shared" ref="K630:K632" si="386">IF(AND(H630&gt;0,(0.5*G630)&gt;H630),"Subgrupo 1.1",IF(AND((0.5*G630)&lt;H630,G630&gt;H630),"Subgrupo 1.2","Grupo 2 "))</f>
        <v xml:space="preserve">Grupo 2 </v>
      </c>
      <c r="L630" s="24">
        <f t="shared" ref="L630" si="387">IF(H630&gt;=G630,10.8%," ")</f>
        <v>0.10800000000000001</v>
      </c>
      <c r="M630" s="24">
        <f t="shared" ref="M630" si="388">IF(H630&gt;=G630,16%," ")</f>
        <v>0.16</v>
      </c>
      <c r="N630" s="34">
        <f>ROUND(H630*(1+L630),2)</f>
        <v>44686.78</v>
      </c>
      <c r="O630" s="35">
        <f>ROUND(H630*(1+M630),2)</f>
        <v>46783.99</v>
      </c>
      <c r="P630" s="59">
        <f>IFERROR(VLOOKUP(B630,#REF!,2,FALSE),0)</f>
        <v>0</v>
      </c>
      <c r="Q630" s="60">
        <f>IFERROR(VLOOKUP(B630,#REF!,2,FALSE),0)</f>
        <v>0</v>
      </c>
      <c r="R630" s="53">
        <f t="shared" si="350"/>
        <v>0</v>
      </c>
      <c r="S630" s="67">
        <f t="shared" si="358"/>
        <v>0</v>
      </c>
      <c r="T630" s="65">
        <f t="shared" si="351"/>
        <v>0</v>
      </c>
      <c r="U630" s="64">
        <f t="shared" si="352"/>
        <v>0</v>
      </c>
      <c r="V630" s="21" t="e">
        <f>VLOOKUP(B630,Hoja1!$B$5:$H$749,21,FALSE)</f>
        <v>#REF!</v>
      </c>
      <c r="W630" s="63" t="e">
        <f t="shared" si="353"/>
        <v>#REF!</v>
      </c>
    </row>
    <row r="631" spans="1:23" x14ac:dyDescent="0.3">
      <c r="A631" s="4">
        <v>627</v>
      </c>
      <c r="B631" s="5" t="s">
        <v>1294</v>
      </c>
      <c r="C631" s="5" t="s">
        <v>1270</v>
      </c>
      <c r="D631" s="5" t="s">
        <v>1290</v>
      </c>
      <c r="E631" s="5" t="s">
        <v>1290</v>
      </c>
      <c r="F631" s="6" t="s">
        <v>12</v>
      </c>
      <c r="G631" s="15">
        <v>135455.29</v>
      </c>
      <c r="H631" s="15">
        <v>105491.25</v>
      </c>
      <c r="I631" s="23">
        <f t="shared" si="354"/>
        <v>-0.22120000000000001</v>
      </c>
      <c r="J631" s="22" t="s">
        <v>1546</v>
      </c>
      <c r="K631" s="31" t="str">
        <f t="shared" si="386"/>
        <v>Subgrupo 1.2</v>
      </c>
      <c r="L631" s="28" t="s">
        <v>1556</v>
      </c>
      <c r="M631" s="28" t="s">
        <v>1557</v>
      </c>
      <c r="N631" s="36">
        <f>ROUND(IF(G631&lt;1.08*H631,G631,1.08*H631),2)</f>
        <v>113930.55</v>
      </c>
      <c r="O631" s="37">
        <f>ROUND(IF(1.05*G631&lt;1.13*H631,1.05*G631,1.13*H631),2)</f>
        <v>119205.11</v>
      </c>
      <c r="P631" s="59">
        <f>IFERROR(VLOOKUP(B631,#REF!,2,FALSE),0)</f>
        <v>0</v>
      </c>
      <c r="Q631" s="60">
        <f>IFERROR(VLOOKUP(B631,#REF!,2,FALSE),0)</f>
        <v>0</v>
      </c>
      <c r="R631" s="53">
        <f t="shared" si="350"/>
        <v>0</v>
      </c>
      <c r="S631" s="67">
        <f t="shared" si="358"/>
        <v>0</v>
      </c>
      <c r="T631" s="65">
        <f t="shared" si="351"/>
        <v>0</v>
      </c>
      <c r="U631" s="64">
        <f t="shared" si="352"/>
        <v>0</v>
      </c>
      <c r="V631" s="21" t="e">
        <f>VLOOKUP(B631,Hoja1!$B$5:$H$749,21,FALSE)</f>
        <v>#REF!</v>
      </c>
      <c r="W631" s="63" t="e">
        <f t="shared" si="353"/>
        <v>#REF!</v>
      </c>
    </row>
    <row r="632" spans="1:23" x14ac:dyDescent="0.3">
      <c r="A632" s="4">
        <v>628</v>
      </c>
      <c r="B632" s="5" t="s">
        <v>1295</v>
      </c>
      <c r="C632" s="5" t="s">
        <v>1270</v>
      </c>
      <c r="D632" s="5" t="s">
        <v>1290</v>
      </c>
      <c r="E632" s="5" t="s">
        <v>1296</v>
      </c>
      <c r="F632" s="6" t="s">
        <v>12</v>
      </c>
      <c r="G632" s="15">
        <v>9983.9</v>
      </c>
      <c r="H632" s="15">
        <v>1679.1</v>
      </c>
      <c r="I632" s="23">
        <f t="shared" si="354"/>
        <v>-0.83179999999999998</v>
      </c>
      <c r="J632" s="22" t="s">
        <v>1548</v>
      </c>
      <c r="K632" s="31" t="str">
        <f t="shared" si="386"/>
        <v>Subgrupo 1.1</v>
      </c>
      <c r="L632" s="28" t="s">
        <v>1555</v>
      </c>
      <c r="M632" s="28" t="s">
        <v>1556</v>
      </c>
      <c r="N632" s="36">
        <f>ROUND(IF(0.75*G632&lt;1.03*H632,0.75*G632,1.03*H632),1)</f>
        <v>1729.5</v>
      </c>
      <c r="O632" s="37">
        <f>ROUND(IF(G632&lt;1.08*H632,G632,1.08*H632),2)</f>
        <v>1813.43</v>
      </c>
      <c r="P632" s="59">
        <f>IFERROR(VLOOKUP(B632,#REF!,2,FALSE),0)</f>
        <v>0</v>
      </c>
      <c r="Q632" s="60">
        <f>IFERROR(VLOOKUP(B632,#REF!,2,FALSE),0)</f>
        <v>0</v>
      </c>
      <c r="R632" s="53">
        <f t="shared" si="350"/>
        <v>0</v>
      </c>
      <c r="S632" s="67">
        <f t="shared" si="358"/>
        <v>0</v>
      </c>
      <c r="T632" s="65">
        <f t="shared" si="351"/>
        <v>0</v>
      </c>
      <c r="U632" s="64">
        <f t="shared" si="352"/>
        <v>0</v>
      </c>
      <c r="V632" s="21" t="e">
        <f>VLOOKUP(B632,Hoja1!$B$5:$H$749,21,FALSE)</f>
        <v>#REF!</v>
      </c>
      <c r="W632" s="63" t="e">
        <f t="shared" si="353"/>
        <v>#REF!</v>
      </c>
    </row>
    <row r="633" spans="1:23" x14ac:dyDescent="0.3">
      <c r="A633" s="4">
        <v>629</v>
      </c>
      <c r="B633" s="5" t="s">
        <v>1297</v>
      </c>
      <c r="C633" s="5" t="s">
        <v>1270</v>
      </c>
      <c r="D633" s="5" t="s">
        <v>1298</v>
      </c>
      <c r="E633" s="5" t="s">
        <v>1298</v>
      </c>
      <c r="F633" s="6" t="s">
        <v>9</v>
      </c>
      <c r="G633" s="15">
        <v>6576225.7500000009</v>
      </c>
      <c r="H633" s="15">
        <v>5451601.8300000001</v>
      </c>
      <c r="I633" s="23">
        <f t="shared" si="354"/>
        <v>-0.17100000000000001</v>
      </c>
      <c r="J633" s="22" t="s">
        <v>1546</v>
      </c>
      <c r="K633" s="30" t="str">
        <f t="shared" si="355"/>
        <v>-20%≤ X &lt; -10%A</v>
      </c>
      <c r="L633" s="24" t="e">
        <f>VLOOKUP(K633,#REF!,2,FALSE)</f>
        <v>#REF!</v>
      </c>
      <c r="M633" s="24" t="e">
        <f>VLOOKUP(K633,#REF!,3,FALSE)</f>
        <v>#REF!</v>
      </c>
      <c r="N633" s="34" t="e">
        <f>ROUND(H633*(1+L633),2)</f>
        <v>#REF!</v>
      </c>
      <c r="O633" s="35" t="e">
        <f>ROUND(H633*(1+M633),2)</f>
        <v>#REF!</v>
      </c>
      <c r="P633" s="57">
        <f>IFERROR(VLOOKUP(B633,#REF!,2,FALSE),0)</f>
        <v>0</v>
      </c>
      <c r="Q633" s="58">
        <f>IFERROR(VLOOKUP(B633,#REF!,2,FALSE),0)</f>
        <v>0</v>
      </c>
      <c r="R633" s="54">
        <f t="shared" si="350"/>
        <v>0</v>
      </c>
      <c r="S633" s="67" t="e">
        <f t="shared" si="358"/>
        <v>#REF!</v>
      </c>
      <c r="T633" s="65" t="e">
        <f t="shared" si="351"/>
        <v>#REF!</v>
      </c>
      <c r="U633" s="64" t="e">
        <f t="shared" si="352"/>
        <v>#REF!</v>
      </c>
      <c r="V633" s="21" t="e">
        <f>VLOOKUP(B633,Hoja1!$B$5:$H$749,21,FALSE)</f>
        <v>#REF!</v>
      </c>
      <c r="W633" s="63" t="e">
        <f t="shared" si="353"/>
        <v>#REF!</v>
      </c>
    </row>
    <row r="634" spans="1:23" x14ac:dyDescent="0.3">
      <c r="A634" s="4">
        <v>630</v>
      </c>
      <c r="B634" s="5" t="s">
        <v>1299</v>
      </c>
      <c r="C634" s="5" t="s">
        <v>1270</v>
      </c>
      <c r="D634" s="5" t="s">
        <v>1298</v>
      </c>
      <c r="E634" s="5" t="s">
        <v>1300</v>
      </c>
      <c r="F634" s="6" t="s">
        <v>12</v>
      </c>
      <c r="G634" s="15">
        <v>11226.209999999997</v>
      </c>
      <c r="H634" s="15">
        <v>7406.62</v>
      </c>
      <c r="I634" s="23">
        <f t="shared" si="354"/>
        <v>-0.3402</v>
      </c>
      <c r="J634" s="22" t="s">
        <v>1544</v>
      </c>
      <c r="K634" s="31" t="str">
        <f t="shared" ref="K634:K639" si="389">IF(AND(H634&gt;0,(0.5*G634)&gt;H634),"Subgrupo 1.1",IF(AND((0.5*G634)&lt;H634,G634&gt;H634),"Subgrupo 1.2","Grupo 2 "))</f>
        <v>Subgrupo 1.2</v>
      </c>
      <c r="L634" s="28" t="s">
        <v>1556</v>
      </c>
      <c r="M634" s="28" t="s">
        <v>1557</v>
      </c>
      <c r="N634" s="36">
        <f t="shared" ref="N634:N637" si="390">ROUND(IF(G634&lt;1.08*H634,G634,1.08*H634),2)</f>
        <v>7999.15</v>
      </c>
      <c r="O634" s="37">
        <f t="shared" ref="O634:O637" si="391">ROUND(IF(1.05*G634&lt;1.13*H634,1.05*G634,1.13*H634),2)</f>
        <v>8369.48</v>
      </c>
      <c r="P634" s="59">
        <f>IFERROR(VLOOKUP(B634,#REF!,2,FALSE),0)</f>
        <v>0</v>
      </c>
      <c r="Q634" s="60">
        <f>IFERROR(VLOOKUP(B634,#REF!,2,FALSE),0)</f>
        <v>0</v>
      </c>
      <c r="R634" s="53">
        <f t="shared" si="350"/>
        <v>0</v>
      </c>
      <c r="S634" s="67">
        <f t="shared" si="358"/>
        <v>0</v>
      </c>
      <c r="T634" s="65">
        <f t="shared" si="351"/>
        <v>0</v>
      </c>
      <c r="U634" s="64">
        <f t="shared" si="352"/>
        <v>0</v>
      </c>
      <c r="V634" s="21" t="e">
        <f>VLOOKUP(B634,Hoja1!$B$5:$H$749,21,FALSE)</f>
        <v>#REF!</v>
      </c>
      <c r="W634" s="63" t="e">
        <f t="shared" si="353"/>
        <v>#REF!</v>
      </c>
    </row>
    <row r="635" spans="1:23" x14ac:dyDescent="0.3">
      <c r="A635" s="4">
        <v>631</v>
      </c>
      <c r="B635" s="5" t="s">
        <v>1301</v>
      </c>
      <c r="C635" s="5" t="s">
        <v>1270</v>
      </c>
      <c r="D635" s="5" t="s">
        <v>1298</v>
      </c>
      <c r="E635" s="5" t="s">
        <v>1302</v>
      </c>
      <c r="F635" s="6" t="s">
        <v>12</v>
      </c>
      <c r="G635" s="15">
        <v>126231.62</v>
      </c>
      <c r="H635" s="15">
        <v>92382.499999999985</v>
      </c>
      <c r="I635" s="23">
        <f t="shared" si="354"/>
        <v>-0.26819999999999999</v>
      </c>
      <c r="J635" s="22" t="s">
        <v>1545</v>
      </c>
      <c r="K635" s="31" t="str">
        <f t="shared" si="389"/>
        <v>Subgrupo 1.2</v>
      </c>
      <c r="L635" s="28" t="s">
        <v>1556</v>
      </c>
      <c r="M635" s="28" t="s">
        <v>1557</v>
      </c>
      <c r="N635" s="36">
        <f t="shared" si="390"/>
        <v>99773.1</v>
      </c>
      <c r="O635" s="37">
        <f t="shared" si="391"/>
        <v>104392.23</v>
      </c>
      <c r="P635" s="59">
        <f>IFERROR(VLOOKUP(B635,#REF!,2,FALSE),0)</f>
        <v>0</v>
      </c>
      <c r="Q635" s="60">
        <f>IFERROR(VLOOKUP(B635,#REF!,2,FALSE),0)</f>
        <v>0</v>
      </c>
      <c r="R635" s="53">
        <f t="shared" si="350"/>
        <v>0</v>
      </c>
      <c r="S635" s="67">
        <f t="shared" si="358"/>
        <v>0</v>
      </c>
      <c r="T635" s="65">
        <f t="shared" si="351"/>
        <v>0</v>
      </c>
      <c r="U635" s="64">
        <f t="shared" si="352"/>
        <v>0</v>
      </c>
      <c r="V635" s="21" t="e">
        <f>VLOOKUP(B635,Hoja1!$B$5:$H$749,21,FALSE)</f>
        <v>#REF!</v>
      </c>
      <c r="W635" s="63" t="e">
        <f t="shared" si="353"/>
        <v>#REF!</v>
      </c>
    </row>
    <row r="636" spans="1:23" x14ac:dyDescent="0.3">
      <c r="A636" s="4">
        <v>632</v>
      </c>
      <c r="B636" s="5" t="s">
        <v>1303</v>
      </c>
      <c r="C636" s="5" t="s">
        <v>1270</v>
      </c>
      <c r="D636" s="5" t="s">
        <v>1298</v>
      </c>
      <c r="E636" s="5" t="s">
        <v>1304</v>
      </c>
      <c r="F636" s="6" t="s">
        <v>12</v>
      </c>
      <c r="G636" s="15">
        <v>164794.79999999999</v>
      </c>
      <c r="H636" s="15">
        <v>83007.399999999994</v>
      </c>
      <c r="I636" s="23">
        <f t="shared" si="354"/>
        <v>-0.49630000000000002</v>
      </c>
      <c r="J636" s="22" t="s">
        <v>1543</v>
      </c>
      <c r="K636" s="31" t="str">
        <f t="shared" si="389"/>
        <v>Subgrupo 1.2</v>
      </c>
      <c r="L636" s="28" t="s">
        <v>1556</v>
      </c>
      <c r="M636" s="28" t="s">
        <v>1557</v>
      </c>
      <c r="N636" s="36">
        <f t="shared" si="390"/>
        <v>89647.99</v>
      </c>
      <c r="O636" s="37">
        <f t="shared" si="391"/>
        <v>93798.36</v>
      </c>
      <c r="P636" s="59">
        <f>IFERROR(VLOOKUP(B636,#REF!,2,FALSE),0)</f>
        <v>0</v>
      </c>
      <c r="Q636" s="60">
        <f>IFERROR(VLOOKUP(B636,#REF!,2,FALSE),0)</f>
        <v>0</v>
      </c>
      <c r="R636" s="53">
        <f t="shared" si="350"/>
        <v>0</v>
      </c>
      <c r="S636" s="67">
        <f t="shared" si="358"/>
        <v>0</v>
      </c>
      <c r="T636" s="65">
        <f t="shared" si="351"/>
        <v>0</v>
      </c>
      <c r="U636" s="64">
        <f t="shared" si="352"/>
        <v>0</v>
      </c>
      <c r="V636" s="21" t="e">
        <f>VLOOKUP(B636,Hoja1!$B$5:$H$749,21,FALSE)</f>
        <v>#REF!</v>
      </c>
      <c r="W636" s="63" t="e">
        <f t="shared" si="353"/>
        <v>#REF!</v>
      </c>
    </row>
    <row r="637" spans="1:23" x14ac:dyDescent="0.3">
      <c r="A637" s="4">
        <v>633</v>
      </c>
      <c r="B637" s="5" t="s">
        <v>1305</v>
      </c>
      <c r="C637" s="5" t="s">
        <v>1270</v>
      </c>
      <c r="D637" s="5" t="s">
        <v>1298</v>
      </c>
      <c r="E637" s="5" t="s">
        <v>1306</v>
      </c>
      <c r="F637" s="6" t="s">
        <v>12</v>
      </c>
      <c r="G637" s="15">
        <v>706774.16999999993</v>
      </c>
      <c r="H637" s="15">
        <v>694247.44</v>
      </c>
      <c r="I637" s="23">
        <f t="shared" si="354"/>
        <v>-1.77E-2</v>
      </c>
      <c r="J637" s="22" t="s">
        <v>1547</v>
      </c>
      <c r="K637" s="31" t="str">
        <f t="shared" si="389"/>
        <v>Subgrupo 1.2</v>
      </c>
      <c r="L637" s="28" t="s">
        <v>1556</v>
      </c>
      <c r="M637" s="28" t="s">
        <v>1557</v>
      </c>
      <c r="N637" s="36">
        <f t="shared" si="390"/>
        <v>706774.17</v>
      </c>
      <c r="O637" s="37">
        <f t="shared" si="391"/>
        <v>742112.88</v>
      </c>
      <c r="P637" s="59">
        <f>IFERROR(VLOOKUP(B637,#REF!,2,FALSE),0)</f>
        <v>0</v>
      </c>
      <c r="Q637" s="60">
        <f>IFERROR(VLOOKUP(B637,#REF!,2,FALSE),0)</f>
        <v>0</v>
      </c>
      <c r="R637" s="53">
        <f t="shared" si="350"/>
        <v>0</v>
      </c>
      <c r="S637" s="67">
        <f t="shared" si="358"/>
        <v>0</v>
      </c>
      <c r="T637" s="65">
        <f t="shared" si="351"/>
        <v>0</v>
      </c>
      <c r="U637" s="64">
        <f t="shared" si="352"/>
        <v>0</v>
      </c>
      <c r="V637" s="21" t="e">
        <f>VLOOKUP(B637,Hoja1!$B$5:$H$749,21,FALSE)</f>
        <v>#REF!</v>
      </c>
      <c r="W637" s="63" t="e">
        <f t="shared" si="353"/>
        <v>#REF!</v>
      </c>
    </row>
    <row r="638" spans="1:23" x14ac:dyDescent="0.3">
      <c r="A638" s="4">
        <v>634</v>
      </c>
      <c r="B638" s="5" t="s">
        <v>1307</v>
      </c>
      <c r="C638" s="5" t="s">
        <v>1270</v>
      </c>
      <c r="D638" s="5" t="s">
        <v>1298</v>
      </c>
      <c r="E638" s="5" t="s">
        <v>1308</v>
      </c>
      <c r="F638" s="6" t="s">
        <v>12</v>
      </c>
      <c r="G638" s="15">
        <v>44297.340000000004</v>
      </c>
      <c r="H638" s="15">
        <v>52194.25</v>
      </c>
      <c r="I638" s="23">
        <f t="shared" si="354"/>
        <v>0.17829999999999999</v>
      </c>
      <c r="J638" s="22" t="s">
        <v>1549</v>
      </c>
      <c r="K638" s="31" t="str">
        <f t="shared" si="389"/>
        <v xml:space="preserve">Grupo 2 </v>
      </c>
      <c r="L638" s="24">
        <f t="shared" ref="L638" si="392">IF(H638&gt;=G638,10.8%," ")</f>
        <v>0.10800000000000001</v>
      </c>
      <c r="M638" s="24">
        <f t="shared" ref="M638" si="393">IF(H638&gt;=G638,16%," ")</f>
        <v>0.16</v>
      </c>
      <c r="N638" s="34">
        <f>ROUND(H638*(1+L638),2)</f>
        <v>57831.23</v>
      </c>
      <c r="O638" s="35">
        <f>ROUND(H638*(1+M638),2)</f>
        <v>60545.33</v>
      </c>
      <c r="P638" s="59">
        <f>IFERROR(VLOOKUP(B638,#REF!,2,FALSE),0)</f>
        <v>0</v>
      </c>
      <c r="Q638" s="60">
        <f>IFERROR(VLOOKUP(B638,#REF!,2,FALSE),0)</f>
        <v>0</v>
      </c>
      <c r="R638" s="53">
        <f t="shared" si="350"/>
        <v>0</v>
      </c>
      <c r="S638" s="67">
        <f t="shared" si="358"/>
        <v>0</v>
      </c>
      <c r="T638" s="65">
        <f t="shared" si="351"/>
        <v>0</v>
      </c>
      <c r="U638" s="64">
        <f t="shared" si="352"/>
        <v>0</v>
      </c>
      <c r="V638" s="21" t="e">
        <f>VLOOKUP(B638,Hoja1!$B$5:$H$749,21,FALSE)</f>
        <v>#REF!</v>
      </c>
      <c r="W638" s="63" t="e">
        <f t="shared" si="353"/>
        <v>#REF!</v>
      </c>
    </row>
    <row r="639" spans="1:23" x14ac:dyDescent="0.3">
      <c r="A639" s="4">
        <v>635</v>
      </c>
      <c r="B639" s="5" t="s">
        <v>1309</v>
      </c>
      <c r="C639" s="5" t="s">
        <v>1270</v>
      </c>
      <c r="D639" s="5" t="s">
        <v>1298</v>
      </c>
      <c r="E639" s="5" t="s">
        <v>1310</v>
      </c>
      <c r="F639" s="6" t="s">
        <v>12</v>
      </c>
      <c r="G639" s="15">
        <v>26973.649999999998</v>
      </c>
      <c r="H639" s="15">
        <v>12019.68</v>
      </c>
      <c r="I639" s="23">
        <f t="shared" si="354"/>
        <v>-0.5544</v>
      </c>
      <c r="J639" s="22" t="s">
        <v>1543</v>
      </c>
      <c r="K639" s="31" t="str">
        <f t="shared" si="389"/>
        <v>Subgrupo 1.1</v>
      </c>
      <c r="L639" s="28" t="s">
        <v>1555</v>
      </c>
      <c r="M639" s="28" t="s">
        <v>1556</v>
      </c>
      <c r="N639" s="36">
        <f>ROUND(IF(0.75*G639&lt;1.03*H639,0.75*G639,1.03*H639),1)</f>
        <v>12380.3</v>
      </c>
      <c r="O639" s="37">
        <f>ROUND(IF(G639&lt;1.08*H639,G639,1.08*H639),2)</f>
        <v>12981.25</v>
      </c>
      <c r="P639" s="59">
        <f>IFERROR(VLOOKUP(B639,#REF!,2,FALSE),0)</f>
        <v>0</v>
      </c>
      <c r="Q639" s="60">
        <f>IFERROR(VLOOKUP(B639,#REF!,2,FALSE),0)</f>
        <v>0</v>
      </c>
      <c r="R639" s="53">
        <f t="shared" si="350"/>
        <v>0</v>
      </c>
      <c r="S639" s="67">
        <f t="shared" si="358"/>
        <v>0</v>
      </c>
      <c r="T639" s="65">
        <f t="shared" si="351"/>
        <v>0</v>
      </c>
      <c r="U639" s="64">
        <f t="shared" si="352"/>
        <v>0</v>
      </c>
      <c r="V639" s="21" t="e">
        <f>VLOOKUP(B639,Hoja1!$B$5:$H$749,21,FALSE)</f>
        <v>#REF!</v>
      </c>
      <c r="W639" s="63" t="e">
        <f t="shared" si="353"/>
        <v>#REF!</v>
      </c>
    </row>
    <row r="640" spans="1:23" x14ac:dyDescent="0.3">
      <c r="A640" s="4">
        <v>636</v>
      </c>
      <c r="B640" s="5" t="s">
        <v>1311</v>
      </c>
      <c r="C640" s="5" t="s">
        <v>1270</v>
      </c>
      <c r="D640" s="5" t="s">
        <v>1312</v>
      </c>
      <c r="E640" s="5" t="s">
        <v>1312</v>
      </c>
      <c r="F640" s="6" t="s">
        <v>9</v>
      </c>
      <c r="G640" s="15">
        <v>8019681.6699999999</v>
      </c>
      <c r="H640" s="15">
        <v>6108730.7200000007</v>
      </c>
      <c r="I640" s="23">
        <f t="shared" si="354"/>
        <v>-0.23830000000000001</v>
      </c>
      <c r="J640" s="22" t="s">
        <v>1545</v>
      </c>
      <c r="K640" s="30" t="str">
        <f t="shared" si="355"/>
        <v>-30%≤ X &lt; -20%A</v>
      </c>
      <c r="L640" s="24" t="e">
        <f>VLOOKUP(K640,#REF!,2,FALSE)</f>
        <v>#REF!</v>
      </c>
      <c r="M640" s="24" t="e">
        <f>VLOOKUP(K640,#REF!,3,FALSE)</f>
        <v>#REF!</v>
      </c>
      <c r="N640" s="34" t="e">
        <f t="shared" ref="N640:N641" si="394">ROUND(H640*(1+L640),2)</f>
        <v>#REF!</v>
      </c>
      <c r="O640" s="35" t="e">
        <f t="shared" ref="O640:O641" si="395">ROUND(H640*(1+M640),2)</f>
        <v>#REF!</v>
      </c>
      <c r="P640" s="57">
        <f>IFERROR(VLOOKUP(B640,#REF!,2,FALSE),0)</f>
        <v>0</v>
      </c>
      <c r="Q640" s="58">
        <f>IFERROR(VLOOKUP(B640,#REF!,2,FALSE),0)</f>
        <v>0</v>
      </c>
      <c r="R640" s="54">
        <f t="shared" si="350"/>
        <v>0</v>
      </c>
      <c r="S640" s="67" t="e">
        <f t="shared" si="358"/>
        <v>#REF!</v>
      </c>
      <c r="T640" s="65" t="e">
        <f t="shared" si="351"/>
        <v>#REF!</v>
      </c>
      <c r="U640" s="64" t="e">
        <f t="shared" si="352"/>
        <v>#REF!</v>
      </c>
      <c r="V640" s="21" t="e">
        <f>VLOOKUP(B640,Hoja1!$B$5:$H$749,21,FALSE)</f>
        <v>#REF!</v>
      </c>
      <c r="W640" s="63" t="e">
        <f t="shared" si="353"/>
        <v>#REF!</v>
      </c>
    </row>
    <row r="641" spans="1:23" x14ac:dyDescent="0.3">
      <c r="A641" s="4">
        <v>637</v>
      </c>
      <c r="B641" s="5" t="s">
        <v>1313</v>
      </c>
      <c r="C641" s="5" t="s">
        <v>1270</v>
      </c>
      <c r="D641" s="5" t="s">
        <v>1312</v>
      </c>
      <c r="E641" s="5" t="s">
        <v>486</v>
      </c>
      <c r="F641" s="6" t="s">
        <v>60</v>
      </c>
      <c r="G641" s="15">
        <v>445674.53</v>
      </c>
      <c r="H641" s="15">
        <v>217003.62</v>
      </c>
      <c r="I641" s="23">
        <f t="shared" si="354"/>
        <v>-0.5131</v>
      </c>
      <c r="J641" s="22" t="s">
        <v>1543</v>
      </c>
      <c r="K641" s="30" t="str">
        <f t="shared" si="355"/>
        <v>X &lt; -40%D</v>
      </c>
      <c r="L641" s="24" t="e">
        <f>VLOOKUP(K641,#REF!,2,FALSE)</f>
        <v>#REF!</v>
      </c>
      <c r="M641" s="24" t="e">
        <f>VLOOKUP(K641,#REF!,3,FALSE)</f>
        <v>#REF!</v>
      </c>
      <c r="N641" s="34" t="e">
        <f t="shared" si="394"/>
        <v>#REF!</v>
      </c>
      <c r="O641" s="35" t="e">
        <f t="shared" si="395"/>
        <v>#REF!</v>
      </c>
      <c r="P641" s="57">
        <f>IFERROR(VLOOKUP(B641,#REF!,2,FALSE),0)</f>
        <v>0</v>
      </c>
      <c r="Q641" s="58">
        <f>IFERROR(VLOOKUP(B641,#REF!,2,FALSE),0)</f>
        <v>0</v>
      </c>
      <c r="R641" s="54">
        <f t="shared" si="350"/>
        <v>0</v>
      </c>
      <c r="S641" s="67" t="e">
        <f t="shared" si="358"/>
        <v>#REF!</v>
      </c>
      <c r="T641" s="65" t="e">
        <f t="shared" si="351"/>
        <v>#REF!</v>
      </c>
      <c r="U641" s="64" t="e">
        <f t="shared" si="352"/>
        <v>#REF!</v>
      </c>
      <c r="V641" s="21" t="e">
        <f>VLOOKUP(B641,Hoja1!$B$5:$H$749,21,FALSE)</f>
        <v>#REF!</v>
      </c>
      <c r="W641" s="63" t="e">
        <f t="shared" si="353"/>
        <v>#REF!</v>
      </c>
    </row>
    <row r="642" spans="1:23" x14ac:dyDescent="0.3">
      <c r="A642" s="4">
        <v>638</v>
      </c>
      <c r="B642" s="5" t="s">
        <v>1314</v>
      </c>
      <c r="C642" s="5" t="s">
        <v>1270</v>
      </c>
      <c r="D642" s="5" t="s">
        <v>1312</v>
      </c>
      <c r="E642" s="5" t="s">
        <v>1315</v>
      </c>
      <c r="F642" s="6" t="s">
        <v>12</v>
      </c>
      <c r="G642" s="15">
        <v>206452.99</v>
      </c>
      <c r="H642" s="15">
        <v>267121.99</v>
      </c>
      <c r="I642" s="23">
        <f t="shared" si="354"/>
        <v>0.29389999999999999</v>
      </c>
      <c r="J642" s="22" t="s">
        <v>1550</v>
      </c>
      <c r="K642" s="31" t="str">
        <f t="shared" ref="K642:K646" si="396">IF(AND(H642&gt;0,(0.5*G642)&gt;H642),"Subgrupo 1.1",IF(AND((0.5*G642)&lt;H642,G642&gt;H642),"Subgrupo 1.2","Grupo 2 "))</f>
        <v xml:space="preserve">Grupo 2 </v>
      </c>
      <c r="L642" s="24">
        <f t="shared" ref="L642:L646" si="397">IF(H642&gt;=G642,10.8%," ")</f>
        <v>0.10800000000000001</v>
      </c>
      <c r="M642" s="24">
        <f t="shared" ref="M642:M646" si="398">IF(H642&gt;=G642,16%," ")</f>
        <v>0.16</v>
      </c>
      <c r="N642" s="34">
        <f>ROUND(H642*(1+L642),2)</f>
        <v>295971.15999999997</v>
      </c>
      <c r="O642" s="35">
        <f>ROUND(H642*(1+M642),2)</f>
        <v>309861.51</v>
      </c>
      <c r="P642" s="59">
        <f>IFERROR(VLOOKUP(B642,#REF!,2,FALSE),0)</f>
        <v>0</v>
      </c>
      <c r="Q642" s="60">
        <f>IFERROR(VLOOKUP(B642,#REF!,2,FALSE),0)</f>
        <v>0</v>
      </c>
      <c r="R642" s="53">
        <f t="shared" si="350"/>
        <v>0</v>
      </c>
      <c r="S642" s="67">
        <f t="shared" si="358"/>
        <v>0</v>
      </c>
      <c r="T642" s="65">
        <f t="shared" si="351"/>
        <v>0</v>
      </c>
      <c r="U642" s="64">
        <f t="shared" si="352"/>
        <v>0</v>
      </c>
      <c r="V642" s="21" t="e">
        <f>VLOOKUP(B642,Hoja1!$B$5:$H$749,21,FALSE)</f>
        <v>#REF!</v>
      </c>
      <c r="W642" s="63" t="e">
        <f t="shared" si="353"/>
        <v>#REF!</v>
      </c>
    </row>
    <row r="643" spans="1:23" x14ac:dyDescent="0.3">
      <c r="A643" s="4">
        <v>639</v>
      </c>
      <c r="B643" s="5" t="s">
        <v>1316</v>
      </c>
      <c r="C643" s="5" t="s">
        <v>1270</v>
      </c>
      <c r="D643" s="5" t="s">
        <v>1312</v>
      </c>
      <c r="E643" s="5" t="s">
        <v>1317</v>
      </c>
      <c r="F643" s="6" t="s">
        <v>12</v>
      </c>
      <c r="G643" s="15">
        <v>136852.22</v>
      </c>
      <c r="H643" s="15">
        <v>58329.32</v>
      </c>
      <c r="I643" s="23">
        <f t="shared" si="354"/>
        <v>-0.57379999999999998</v>
      </c>
      <c r="J643" s="22" t="s">
        <v>1543</v>
      </c>
      <c r="K643" s="31" t="str">
        <f t="shared" si="396"/>
        <v>Subgrupo 1.1</v>
      </c>
      <c r="L643" s="28" t="s">
        <v>1555</v>
      </c>
      <c r="M643" s="28" t="s">
        <v>1556</v>
      </c>
      <c r="N643" s="36">
        <f>ROUND(IF(0.75*G643&lt;1.03*H643,0.75*G643,1.03*H643),1)</f>
        <v>60079.199999999997</v>
      </c>
      <c r="O643" s="37">
        <f>ROUND(IF(G643&lt;1.08*H643,G643,1.08*H643),2)</f>
        <v>62995.67</v>
      </c>
      <c r="P643" s="59">
        <f>IFERROR(VLOOKUP(B643,#REF!,2,FALSE),0)</f>
        <v>0</v>
      </c>
      <c r="Q643" s="60">
        <f>IFERROR(VLOOKUP(B643,#REF!,2,FALSE),0)</f>
        <v>0</v>
      </c>
      <c r="R643" s="53">
        <f t="shared" si="350"/>
        <v>0</v>
      </c>
      <c r="S643" s="67">
        <f t="shared" si="358"/>
        <v>0</v>
      </c>
      <c r="T643" s="65">
        <f t="shared" si="351"/>
        <v>0</v>
      </c>
      <c r="U643" s="64">
        <f t="shared" si="352"/>
        <v>0</v>
      </c>
      <c r="V643" s="21" t="e">
        <f>VLOOKUP(B643,Hoja1!$B$5:$H$749,21,FALSE)</f>
        <v>#REF!</v>
      </c>
      <c r="W643" s="63" t="e">
        <f t="shared" si="353"/>
        <v>#REF!</v>
      </c>
    </row>
    <row r="644" spans="1:23" x14ac:dyDescent="0.3">
      <c r="A644" s="4">
        <v>640</v>
      </c>
      <c r="B644" s="5" t="s">
        <v>1318</v>
      </c>
      <c r="C644" s="5" t="s">
        <v>1270</v>
      </c>
      <c r="D644" s="5" t="s">
        <v>1312</v>
      </c>
      <c r="E644" s="5" t="s">
        <v>1319</v>
      </c>
      <c r="F644" s="6" t="s">
        <v>12</v>
      </c>
      <c r="G644" s="15">
        <v>490421.57000000007</v>
      </c>
      <c r="H644" s="15">
        <v>610011.05000000005</v>
      </c>
      <c r="I644" s="23">
        <f t="shared" si="354"/>
        <v>0.24390000000000001</v>
      </c>
      <c r="J644" s="22" t="s">
        <v>1550</v>
      </c>
      <c r="K644" s="31" t="str">
        <f t="shared" si="396"/>
        <v xml:space="preserve">Grupo 2 </v>
      </c>
      <c r="L644" s="24">
        <f t="shared" si="397"/>
        <v>0.10800000000000001</v>
      </c>
      <c r="M644" s="24">
        <f t="shared" si="398"/>
        <v>0.16</v>
      </c>
      <c r="N644" s="34">
        <f>ROUND(H644*(1+L644),2)</f>
        <v>675892.24</v>
      </c>
      <c r="O644" s="35">
        <f>ROUND(H644*(1+M644),2)</f>
        <v>707612.82</v>
      </c>
      <c r="P644" s="59">
        <f>IFERROR(VLOOKUP(B644,#REF!,2,FALSE),0)</f>
        <v>0</v>
      </c>
      <c r="Q644" s="60">
        <f>IFERROR(VLOOKUP(B644,#REF!,2,FALSE),0)</f>
        <v>0</v>
      </c>
      <c r="R644" s="53">
        <f t="shared" si="350"/>
        <v>0</v>
      </c>
      <c r="S644" s="67">
        <f t="shared" si="358"/>
        <v>0</v>
      </c>
      <c r="T644" s="65">
        <f t="shared" si="351"/>
        <v>0</v>
      </c>
      <c r="U644" s="64">
        <f t="shared" si="352"/>
        <v>0</v>
      </c>
      <c r="V644" s="21" t="e">
        <f>VLOOKUP(B644,Hoja1!$B$5:$H$749,21,FALSE)</f>
        <v>#REF!</v>
      </c>
      <c r="W644" s="63" t="e">
        <f t="shared" si="353"/>
        <v>#REF!</v>
      </c>
    </row>
    <row r="645" spans="1:23" x14ac:dyDescent="0.3">
      <c r="A645" s="4">
        <v>641</v>
      </c>
      <c r="B645" s="5" t="s">
        <v>1320</v>
      </c>
      <c r="C645" s="5" t="s">
        <v>1270</v>
      </c>
      <c r="D645" s="5" t="s">
        <v>1312</v>
      </c>
      <c r="E645" s="5" t="s">
        <v>1321</v>
      </c>
      <c r="F645" s="6" t="s">
        <v>12</v>
      </c>
      <c r="G645" s="15">
        <v>177323.75</v>
      </c>
      <c r="H645" s="15">
        <v>137769.26999999999</v>
      </c>
      <c r="I645" s="23">
        <f t="shared" si="354"/>
        <v>-0.22309999999999999</v>
      </c>
      <c r="J645" s="22" t="s">
        <v>1545</v>
      </c>
      <c r="K645" s="31" t="str">
        <f t="shared" si="396"/>
        <v>Subgrupo 1.2</v>
      </c>
      <c r="L645" s="28" t="s">
        <v>1556</v>
      </c>
      <c r="M645" s="28" t="s">
        <v>1557</v>
      </c>
      <c r="N645" s="36">
        <f>ROUND(IF(G645&lt;1.08*H645,G645,1.08*H645),2)</f>
        <v>148790.81</v>
      </c>
      <c r="O645" s="37">
        <f>ROUND(IF(1.05*G645&lt;1.13*H645,1.05*G645,1.13*H645),2)</f>
        <v>155679.28</v>
      </c>
      <c r="P645" s="59">
        <f>IFERROR(VLOOKUP(B645,#REF!,2,FALSE),0)</f>
        <v>0</v>
      </c>
      <c r="Q645" s="60">
        <f>IFERROR(VLOOKUP(B645,#REF!,2,FALSE),0)</f>
        <v>0</v>
      </c>
      <c r="R645" s="53">
        <f t="shared" ref="R645:R708" si="399">+P645+Q645</f>
        <v>0</v>
      </c>
      <c r="S645" s="67">
        <f t="shared" si="358"/>
        <v>0</v>
      </c>
      <c r="T645" s="65">
        <f t="shared" ref="T645:T708" si="400">IF(AND(R645&lt;O645,R645&gt;N645),ROUND(((R645-N645)/(O645-N645))*10,0),0)</f>
        <v>0</v>
      </c>
      <c r="U645" s="64">
        <f t="shared" ref="U645:U708" si="401">+S645+T645</f>
        <v>0</v>
      </c>
      <c r="V645" s="21" t="e">
        <f>VLOOKUP(B645,Hoja1!$B$5:$H$749,21,FALSE)</f>
        <v>#REF!</v>
      </c>
      <c r="W645" s="63" t="e">
        <f t="shared" ref="W645:W708" si="402">+V645-S645</f>
        <v>#REF!</v>
      </c>
    </row>
    <row r="646" spans="1:23" x14ac:dyDescent="0.3">
      <c r="A646" s="4">
        <v>642</v>
      </c>
      <c r="B646" s="5" t="s">
        <v>1322</v>
      </c>
      <c r="C646" s="5" t="s">
        <v>1270</v>
      </c>
      <c r="D646" s="5" t="s">
        <v>1312</v>
      </c>
      <c r="E646" s="5" t="s">
        <v>1296</v>
      </c>
      <c r="F646" s="6" t="s">
        <v>12</v>
      </c>
      <c r="G646" s="15">
        <v>26886.699999999997</v>
      </c>
      <c r="H646" s="15">
        <v>36539.75</v>
      </c>
      <c r="I646" s="23">
        <f t="shared" ref="I646:I709" si="403">ROUND(IFERROR(H646/G646-1,0),4)</f>
        <v>0.35899999999999999</v>
      </c>
      <c r="J646" s="22" t="s">
        <v>1550</v>
      </c>
      <c r="K646" s="31" t="str">
        <f t="shared" si="396"/>
        <v xml:space="preserve">Grupo 2 </v>
      </c>
      <c r="L646" s="24">
        <f t="shared" si="397"/>
        <v>0.10800000000000001</v>
      </c>
      <c r="M646" s="24">
        <f t="shared" si="398"/>
        <v>0.16</v>
      </c>
      <c r="N646" s="34">
        <f>ROUND(H646*(1+L646),2)</f>
        <v>40486.04</v>
      </c>
      <c r="O646" s="35">
        <f>ROUND(H646*(1+M646),2)</f>
        <v>42386.11</v>
      </c>
      <c r="P646" s="59">
        <f>IFERROR(VLOOKUP(B646,#REF!,2,FALSE),0)</f>
        <v>0</v>
      </c>
      <c r="Q646" s="60">
        <f>IFERROR(VLOOKUP(B646,#REF!,2,FALSE),0)</f>
        <v>0</v>
      </c>
      <c r="R646" s="53">
        <f t="shared" si="399"/>
        <v>0</v>
      </c>
      <c r="S646" s="67">
        <f t="shared" ref="S646:S709" si="404">IF(R646&gt;O646,80,IF(R646&gt;N646,70,0))</f>
        <v>0</v>
      </c>
      <c r="T646" s="65">
        <f t="shared" si="400"/>
        <v>0</v>
      </c>
      <c r="U646" s="64">
        <f t="shared" si="401"/>
        <v>0</v>
      </c>
      <c r="V646" s="21" t="e">
        <f>VLOOKUP(B646,Hoja1!$B$5:$H$749,21,FALSE)</f>
        <v>#REF!</v>
      </c>
      <c r="W646" s="63" t="e">
        <f t="shared" si="402"/>
        <v>#REF!</v>
      </c>
    </row>
    <row r="647" spans="1:23" x14ac:dyDescent="0.3">
      <c r="A647" s="4">
        <v>643</v>
      </c>
      <c r="B647" s="5" t="s">
        <v>1323</v>
      </c>
      <c r="C647" s="5" t="s">
        <v>1270</v>
      </c>
      <c r="D647" s="5" t="s">
        <v>1324</v>
      </c>
      <c r="E647" s="5" t="s">
        <v>1325</v>
      </c>
      <c r="F647" s="6" t="s">
        <v>9</v>
      </c>
      <c r="G647" s="15">
        <v>8230518.1700000009</v>
      </c>
      <c r="H647" s="15">
        <v>4310493.2799999993</v>
      </c>
      <c r="I647" s="23">
        <f t="shared" si="403"/>
        <v>-0.4763</v>
      </c>
      <c r="J647" s="22" t="s">
        <v>1543</v>
      </c>
      <c r="K647" s="30" t="str">
        <f t="shared" ref="K647:K707" si="405">J647&amp;F647</f>
        <v>X &lt; -40%A</v>
      </c>
      <c r="L647" s="24" t="e">
        <f>VLOOKUP(K647,#REF!,2,FALSE)</f>
        <v>#REF!</v>
      </c>
      <c r="M647" s="24" t="e">
        <f>VLOOKUP(K647,#REF!,3,FALSE)</f>
        <v>#REF!</v>
      </c>
      <c r="N647" s="34" t="e">
        <f>ROUND(H647*(1+L647),2)</f>
        <v>#REF!</v>
      </c>
      <c r="O647" s="35" t="e">
        <f>ROUND(H647*(1+M647),2)</f>
        <v>#REF!</v>
      </c>
      <c r="P647" s="57">
        <f>IFERROR(VLOOKUP(B647,#REF!,2,FALSE),0)</f>
        <v>0</v>
      </c>
      <c r="Q647" s="58">
        <f>IFERROR(VLOOKUP(B647,#REF!,2,FALSE),0)</f>
        <v>0</v>
      </c>
      <c r="R647" s="54">
        <f t="shared" si="399"/>
        <v>0</v>
      </c>
      <c r="S647" s="67" t="e">
        <f t="shared" si="404"/>
        <v>#REF!</v>
      </c>
      <c r="T647" s="65" t="e">
        <f t="shared" si="400"/>
        <v>#REF!</v>
      </c>
      <c r="U647" s="64" t="e">
        <f t="shared" si="401"/>
        <v>#REF!</v>
      </c>
      <c r="V647" s="21" t="e">
        <f>VLOOKUP(B647,Hoja1!$B$5:$H$749,21,FALSE)</f>
        <v>#REF!</v>
      </c>
      <c r="W647" s="63" t="e">
        <f t="shared" si="402"/>
        <v>#REF!</v>
      </c>
    </row>
    <row r="648" spans="1:23" x14ac:dyDescent="0.3">
      <c r="A648" s="4">
        <v>644</v>
      </c>
      <c r="B648" s="5" t="s">
        <v>1326</v>
      </c>
      <c r="C648" s="5" t="s">
        <v>1270</v>
      </c>
      <c r="D648" s="5" t="s">
        <v>1324</v>
      </c>
      <c r="E648" s="5" t="s">
        <v>1327</v>
      </c>
      <c r="F648" s="6" t="s">
        <v>12</v>
      </c>
      <c r="G648" s="15">
        <v>479127.43999999994</v>
      </c>
      <c r="H648" s="15">
        <v>521115.19</v>
      </c>
      <c r="I648" s="23">
        <f t="shared" si="403"/>
        <v>8.7599999999999997E-2</v>
      </c>
      <c r="J648" s="22" t="s">
        <v>1548</v>
      </c>
      <c r="K648" s="31" t="str">
        <f t="shared" ref="K648:K652" si="406">IF(AND(H648&gt;0,(0.5*G648)&gt;H648),"Subgrupo 1.1",IF(AND((0.5*G648)&lt;H648,G648&gt;H648),"Subgrupo 1.2","Grupo 2 "))</f>
        <v xml:space="preserve">Grupo 2 </v>
      </c>
      <c r="L648" s="24">
        <f t="shared" ref="L648" si="407">IF(H648&gt;=G648,10.8%," ")</f>
        <v>0.10800000000000001</v>
      </c>
      <c r="M648" s="24">
        <f t="shared" ref="M648" si="408">IF(H648&gt;=G648,16%," ")</f>
        <v>0.16</v>
      </c>
      <c r="N648" s="34">
        <f>ROUND(H648*(1+L648),2)</f>
        <v>577395.63</v>
      </c>
      <c r="O648" s="35">
        <f>ROUND(H648*(1+M648),2)</f>
        <v>604493.62</v>
      </c>
      <c r="P648" s="59">
        <f>IFERROR(VLOOKUP(B648,#REF!,2,FALSE),0)</f>
        <v>0</v>
      </c>
      <c r="Q648" s="60">
        <f>IFERROR(VLOOKUP(B648,#REF!,2,FALSE),0)</f>
        <v>0</v>
      </c>
      <c r="R648" s="53">
        <f t="shared" si="399"/>
        <v>0</v>
      </c>
      <c r="S648" s="67">
        <f t="shared" si="404"/>
        <v>0</v>
      </c>
      <c r="T648" s="65">
        <f t="shared" si="400"/>
        <v>0</v>
      </c>
      <c r="U648" s="64">
        <f t="shared" si="401"/>
        <v>0</v>
      </c>
      <c r="V648" s="21" t="e">
        <f>VLOOKUP(B648,Hoja1!$B$5:$H$749,21,FALSE)</f>
        <v>#REF!</v>
      </c>
      <c r="W648" s="63" t="e">
        <f t="shared" si="402"/>
        <v>#REF!</v>
      </c>
    </row>
    <row r="649" spans="1:23" x14ac:dyDescent="0.3">
      <c r="A649" s="4">
        <v>645</v>
      </c>
      <c r="B649" s="5" t="s">
        <v>1328</v>
      </c>
      <c r="C649" s="5" t="s">
        <v>1270</v>
      </c>
      <c r="D649" s="5" t="s">
        <v>1324</v>
      </c>
      <c r="E649" s="5" t="s">
        <v>1329</v>
      </c>
      <c r="F649" s="6" t="s">
        <v>12</v>
      </c>
      <c r="G649" s="15">
        <v>684739.61</v>
      </c>
      <c r="H649" s="15">
        <v>610980.61</v>
      </c>
      <c r="I649" s="23">
        <f t="shared" si="403"/>
        <v>-0.1077</v>
      </c>
      <c r="J649" s="22" t="s">
        <v>1546</v>
      </c>
      <c r="K649" s="31" t="str">
        <f t="shared" si="406"/>
        <v>Subgrupo 1.2</v>
      </c>
      <c r="L649" s="28" t="s">
        <v>1556</v>
      </c>
      <c r="M649" s="28" t="s">
        <v>1557</v>
      </c>
      <c r="N649" s="36">
        <f>ROUND(IF(G649&lt;1.08*H649,G649,1.08*H649),2)</f>
        <v>659859.06000000006</v>
      </c>
      <c r="O649" s="37">
        <f>ROUND(IF(1.05*G649&lt;1.13*H649,1.05*G649,1.13*H649),2)</f>
        <v>690408.09</v>
      </c>
      <c r="P649" s="59">
        <f>IFERROR(VLOOKUP(B649,#REF!,2,FALSE),0)</f>
        <v>0</v>
      </c>
      <c r="Q649" s="60">
        <f>IFERROR(VLOOKUP(B649,#REF!,2,FALSE),0)</f>
        <v>0</v>
      </c>
      <c r="R649" s="53">
        <f t="shared" si="399"/>
        <v>0</v>
      </c>
      <c r="S649" s="67">
        <f t="shared" si="404"/>
        <v>0</v>
      </c>
      <c r="T649" s="65">
        <f t="shared" si="400"/>
        <v>0</v>
      </c>
      <c r="U649" s="64">
        <f t="shared" si="401"/>
        <v>0</v>
      </c>
      <c r="V649" s="21" t="e">
        <f>VLOOKUP(B649,Hoja1!$B$5:$H$749,21,FALSE)</f>
        <v>#REF!</v>
      </c>
      <c r="W649" s="63" t="e">
        <f t="shared" si="402"/>
        <v>#REF!</v>
      </c>
    </row>
    <row r="650" spans="1:23" x14ac:dyDescent="0.3">
      <c r="A650" s="4">
        <v>646</v>
      </c>
      <c r="B650" s="5" t="s">
        <v>1330</v>
      </c>
      <c r="C650" s="5" t="s">
        <v>1270</v>
      </c>
      <c r="D650" s="5" t="s">
        <v>1324</v>
      </c>
      <c r="E650" s="5" t="s">
        <v>1331</v>
      </c>
      <c r="F650" s="6" t="s">
        <v>12</v>
      </c>
      <c r="G650" s="15">
        <v>99807.150000000009</v>
      </c>
      <c r="H650" s="15">
        <v>23088.619999999995</v>
      </c>
      <c r="I650" s="23">
        <f t="shared" si="403"/>
        <v>-0.76870000000000005</v>
      </c>
      <c r="J650" s="22" t="s">
        <v>1543</v>
      </c>
      <c r="K650" s="31" t="str">
        <f t="shared" si="406"/>
        <v>Subgrupo 1.1</v>
      </c>
      <c r="L650" s="28" t="s">
        <v>1555</v>
      </c>
      <c r="M650" s="28" t="s">
        <v>1556</v>
      </c>
      <c r="N650" s="36">
        <f>ROUND(IF(0.75*G650&lt;1.03*H650,0.75*G650,1.03*H650),1)</f>
        <v>23781.3</v>
      </c>
      <c r="O650" s="37">
        <f>ROUND(IF(G650&lt;1.08*H650,G650,1.08*H650),2)</f>
        <v>24935.71</v>
      </c>
      <c r="P650" s="59">
        <f>IFERROR(VLOOKUP(B650,#REF!,2,FALSE),0)</f>
        <v>0</v>
      </c>
      <c r="Q650" s="60">
        <f>IFERROR(VLOOKUP(B650,#REF!,2,FALSE),0)</f>
        <v>0</v>
      </c>
      <c r="R650" s="53">
        <f t="shared" si="399"/>
        <v>0</v>
      </c>
      <c r="S650" s="67">
        <f t="shared" si="404"/>
        <v>0</v>
      </c>
      <c r="T650" s="65">
        <f t="shared" si="400"/>
        <v>0</v>
      </c>
      <c r="U650" s="64">
        <f t="shared" si="401"/>
        <v>0</v>
      </c>
      <c r="V650" s="21" t="e">
        <f>VLOOKUP(B650,Hoja1!$B$5:$H$749,21,FALSE)</f>
        <v>#REF!</v>
      </c>
      <c r="W650" s="63" t="e">
        <f t="shared" si="402"/>
        <v>#REF!</v>
      </c>
    </row>
    <row r="651" spans="1:23" x14ac:dyDescent="0.3">
      <c r="A651" s="4">
        <v>647</v>
      </c>
      <c r="B651" s="5" t="s">
        <v>1332</v>
      </c>
      <c r="C651" s="5" t="s">
        <v>1270</v>
      </c>
      <c r="D651" s="5" t="s">
        <v>1324</v>
      </c>
      <c r="E651" s="5" t="s">
        <v>1333</v>
      </c>
      <c r="F651" s="6" t="s">
        <v>12</v>
      </c>
      <c r="G651" s="15">
        <v>851708.14999999991</v>
      </c>
      <c r="H651" s="15">
        <v>487126.83999999997</v>
      </c>
      <c r="I651" s="23">
        <f t="shared" si="403"/>
        <v>-0.42809999999999998</v>
      </c>
      <c r="J651" s="22" t="s">
        <v>1543</v>
      </c>
      <c r="K651" s="31" t="str">
        <f t="shared" si="406"/>
        <v>Subgrupo 1.2</v>
      </c>
      <c r="L651" s="28" t="s">
        <v>1556</v>
      </c>
      <c r="M651" s="28" t="s">
        <v>1557</v>
      </c>
      <c r="N651" s="36">
        <f t="shared" ref="N651:N652" si="409">ROUND(IF(G651&lt;1.08*H651,G651,1.08*H651),2)</f>
        <v>526096.99</v>
      </c>
      <c r="O651" s="37">
        <f t="shared" ref="O651:O652" si="410">ROUND(IF(1.05*G651&lt;1.13*H651,1.05*G651,1.13*H651),2)</f>
        <v>550453.32999999996</v>
      </c>
      <c r="P651" s="59">
        <f>IFERROR(VLOOKUP(B651,#REF!,2,FALSE),0)</f>
        <v>0</v>
      </c>
      <c r="Q651" s="60">
        <f>IFERROR(VLOOKUP(B651,#REF!,2,FALSE),0)</f>
        <v>0</v>
      </c>
      <c r="R651" s="53">
        <f t="shared" si="399"/>
        <v>0</v>
      </c>
      <c r="S651" s="67">
        <f t="shared" si="404"/>
        <v>0</v>
      </c>
      <c r="T651" s="65">
        <f t="shared" si="400"/>
        <v>0</v>
      </c>
      <c r="U651" s="64">
        <f t="shared" si="401"/>
        <v>0</v>
      </c>
      <c r="V651" s="21" t="e">
        <f>VLOOKUP(B651,Hoja1!$B$5:$H$749,21,FALSE)</f>
        <v>#REF!</v>
      </c>
      <c r="W651" s="63" t="e">
        <f t="shared" si="402"/>
        <v>#REF!</v>
      </c>
    </row>
    <row r="652" spans="1:23" x14ac:dyDescent="0.3">
      <c r="A652" s="4">
        <v>648</v>
      </c>
      <c r="B652" s="5" t="s">
        <v>1334</v>
      </c>
      <c r="C652" s="5" t="s">
        <v>1270</v>
      </c>
      <c r="D652" s="5" t="s">
        <v>1324</v>
      </c>
      <c r="E652" s="5" t="s">
        <v>1335</v>
      </c>
      <c r="F652" s="6" t="s">
        <v>12</v>
      </c>
      <c r="G652" s="15">
        <v>1378437.45</v>
      </c>
      <c r="H652" s="15">
        <v>1344533.3099999998</v>
      </c>
      <c r="I652" s="23">
        <f t="shared" si="403"/>
        <v>-2.46E-2</v>
      </c>
      <c r="J652" s="22" t="s">
        <v>1547</v>
      </c>
      <c r="K652" s="31" t="str">
        <f t="shared" si="406"/>
        <v>Subgrupo 1.2</v>
      </c>
      <c r="L652" s="28" t="s">
        <v>1556</v>
      </c>
      <c r="M652" s="28" t="s">
        <v>1557</v>
      </c>
      <c r="N652" s="36">
        <f t="shared" si="409"/>
        <v>1378437.45</v>
      </c>
      <c r="O652" s="37">
        <f t="shared" si="410"/>
        <v>1447359.32</v>
      </c>
      <c r="P652" s="59">
        <f>IFERROR(VLOOKUP(B652,#REF!,2,FALSE),0)</f>
        <v>0</v>
      </c>
      <c r="Q652" s="60">
        <f>IFERROR(VLOOKUP(B652,#REF!,2,FALSE),0)</f>
        <v>0</v>
      </c>
      <c r="R652" s="53">
        <f t="shared" si="399"/>
        <v>0</v>
      </c>
      <c r="S652" s="67">
        <f t="shared" si="404"/>
        <v>0</v>
      </c>
      <c r="T652" s="65">
        <f t="shared" si="400"/>
        <v>0</v>
      </c>
      <c r="U652" s="64">
        <f t="shared" si="401"/>
        <v>0</v>
      </c>
      <c r="V652" s="21" t="e">
        <f>VLOOKUP(B652,Hoja1!$B$5:$H$749,21,FALSE)</f>
        <v>#REF!</v>
      </c>
      <c r="W652" s="63" t="e">
        <f t="shared" si="402"/>
        <v>#REF!</v>
      </c>
    </row>
    <row r="653" spans="1:23" x14ac:dyDescent="0.3">
      <c r="A653" s="4">
        <v>649</v>
      </c>
      <c r="B653" s="5" t="s">
        <v>1336</v>
      </c>
      <c r="C653" s="5" t="s">
        <v>1270</v>
      </c>
      <c r="D653" s="5" t="s">
        <v>1337</v>
      </c>
      <c r="E653" s="5" t="s">
        <v>1337</v>
      </c>
      <c r="F653" s="6" t="s">
        <v>9</v>
      </c>
      <c r="G653" s="15">
        <v>2345005.75</v>
      </c>
      <c r="H653" s="15">
        <v>2306146.12</v>
      </c>
      <c r="I653" s="23">
        <f t="shared" si="403"/>
        <v>-1.66E-2</v>
      </c>
      <c r="J653" s="22" t="s">
        <v>1547</v>
      </c>
      <c r="K653" s="30" t="str">
        <f t="shared" si="405"/>
        <v>-10%≤ X &lt; 0%A</v>
      </c>
      <c r="L653" s="24" t="e">
        <f>VLOOKUP(K653,#REF!,2,FALSE)</f>
        <v>#REF!</v>
      </c>
      <c r="M653" s="24" t="e">
        <f>VLOOKUP(K653,#REF!,3,FALSE)</f>
        <v>#REF!</v>
      </c>
      <c r="N653" s="34" t="e">
        <f>ROUND(H653*(1+L653),2)</f>
        <v>#REF!</v>
      </c>
      <c r="O653" s="35" t="e">
        <f>ROUND(H653*(1+M653),2)</f>
        <v>#REF!</v>
      </c>
      <c r="P653" s="57">
        <f>IFERROR(VLOOKUP(B653,#REF!,2,FALSE),0)</f>
        <v>0</v>
      </c>
      <c r="Q653" s="58">
        <f>IFERROR(VLOOKUP(B653,#REF!,2,FALSE),0)</f>
        <v>0</v>
      </c>
      <c r="R653" s="54">
        <f t="shared" si="399"/>
        <v>0</v>
      </c>
      <c r="S653" s="67" t="e">
        <f t="shared" si="404"/>
        <v>#REF!</v>
      </c>
      <c r="T653" s="65" t="e">
        <f t="shared" si="400"/>
        <v>#REF!</v>
      </c>
      <c r="U653" s="64" t="e">
        <f t="shared" si="401"/>
        <v>#REF!</v>
      </c>
      <c r="V653" s="21" t="e">
        <f>VLOOKUP(B653,Hoja1!$B$5:$H$749,21,FALSE)</f>
        <v>#REF!</v>
      </c>
      <c r="W653" s="63" t="e">
        <f t="shared" si="402"/>
        <v>#REF!</v>
      </c>
    </row>
    <row r="654" spans="1:23" x14ac:dyDescent="0.3">
      <c r="A654" s="4">
        <v>650</v>
      </c>
      <c r="B654" s="5" t="s">
        <v>1338</v>
      </c>
      <c r="C654" s="5" t="s">
        <v>1270</v>
      </c>
      <c r="D654" s="5" t="s">
        <v>1337</v>
      </c>
      <c r="E654" s="5" t="s">
        <v>1339</v>
      </c>
      <c r="F654" s="6" t="s">
        <v>12</v>
      </c>
      <c r="G654" s="15">
        <v>3427.73</v>
      </c>
      <c r="H654" s="15">
        <v>8077.8700000000008</v>
      </c>
      <c r="I654" s="23">
        <f t="shared" si="403"/>
        <v>1.3566</v>
      </c>
      <c r="J654" s="22" t="s">
        <v>1550</v>
      </c>
      <c r="K654" s="31" t="str">
        <f t="shared" ref="K654:K657" si="411">IF(AND(H654&gt;0,(0.5*G654)&gt;H654),"Subgrupo 1.1",IF(AND((0.5*G654)&lt;H654,G654&gt;H654),"Subgrupo 1.2","Grupo 2 "))</f>
        <v xml:space="preserve">Grupo 2 </v>
      </c>
      <c r="L654" s="24">
        <f t="shared" ref="L654:L657" si="412">IF(H654&gt;=G654,10.8%," ")</f>
        <v>0.10800000000000001</v>
      </c>
      <c r="M654" s="24">
        <f t="shared" ref="M654:M657" si="413">IF(H654&gt;=G654,16%," ")</f>
        <v>0.16</v>
      </c>
      <c r="N654" s="34">
        <f>ROUND(H654*(1+L654),2)</f>
        <v>8950.2800000000007</v>
      </c>
      <c r="O654" s="35">
        <f>ROUND(H654*(1+M654),2)</f>
        <v>9370.33</v>
      </c>
      <c r="P654" s="59">
        <f>IFERROR(VLOOKUP(B654,#REF!,2,FALSE),0)</f>
        <v>0</v>
      </c>
      <c r="Q654" s="60">
        <f>IFERROR(VLOOKUP(B654,#REF!,2,FALSE),0)</f>
        <v>0</v>
      </c>
      <c r="R654" s="53">
        <f t="shared" si="399"/>
        <v>0</v>
      </c>
      <c r="S654" s="67">
        <f t="shared" si="404"/>
        <v>0</v>
      </c>
      <c r="T654" s="65">
        <f t="shared" si="400"/>
        <v>0</v>
      </c>
      <c r="U654" s="64">
        <f t="shared" si="401"/>
        <v>0</v>
      </c>
      <c r="V654" s="21" t="e">
        <f>VLOOKUP(B654,Hoja1!$B$5:$H$749,21,FALSE)</f>
        <v>#REF!</v>
      </c>
      <c r="W654" s="63" t="e">
        <f t="shared" si="402"/>
        <v>#REF!</v>
      </c>
    </row>
    <row r="655" spans="1:23" x14ac:dyDescent="0.3">
      <c r="A655" s="4">
        <v>651</v>
      </c>
      <c r="B655" s="5" t="s">
        <v>1340</v>
      </c>
      <c r="C655" s="5" t="s">
        <v>1270</v>
      </c>
      <c r="D655" s="5" t="s">
        <v>1337</v>
      </c>
      <c r="E655" s="5" t="s">
        <v>1341</v>
      </c>
      <c r="F655" s="6" t="s">
        <v>12</v>
      </c>
      <c r="G655" s="15">
        <v>27713.8</v>
      </c>
      <c r="H655" s="15">
        <v>18753.2</v>
      </c>
      <c r="I655" s="23">
        <f t="shared" si="403"/>
        <v>-0.32329999999999998</v>
      </c>
      <c r="J655" s="22" t="s">
        <v>1544</v>
      </c>
      <c r="K655" s="31" t="str">
        <f t="shared" si="411"/>
        <v>Subgrupo 1.2</v>
      </c>
      <c r="L655" s="28" t="s">
        <v>1556</v>
      </c>
      <c r="M655" s="28" t="s">
        <v>1557</v>
      </c>
      <c r="N655" s="36">
        <f t="shared" ref="N655:N656" si="414">ROUND(IF(G655&lt;1.08*H655,G655,1.08*H655),2)</f>
        <v>20253.46</v>
      </c>
      <c r="O655" s="37">
        <f t="shared" ref="O655:O656" si="415">ROUND(IF(1.05*G655&lt;1.13*H655,1.05*G655,1.13*H655),2)</f>
        <v>21191.119999999999</v>
      </c>
      <c r="P655" s="59">
        <f>IFERROR(VLOOKUP(B655,#REF!,2,FALSE),0)</f>
        <v>0</v>
      </c>
      <c r="Q655" s="60">
        <f>IFERROR(VLOOKUP(B655,#REF!,2,FALSE),0)</f>
        <v>0</v>
      </c>
      <c r="R655" s="53">
        <f t="shared" si="399"/>
        <v>0</v>
      </c>
      <c r="S655" s="67">
        <f t="shared" si="404"/>
        <v>0</v>
      </c>
      <c r="T655" s="65">
        <f t="shared" si="400"/>
        <v>0</v>
      </c>
      <c r="U655" s="64">
        <f t="shared" si="401"/>
        <v>0</v>
      </c>
      <c r="V655" s="21" t="e">
        <f>VLOOKUP(B655,Hoja1!$B$5:$H$749,21,FALSE)</f>
        <v>#REF!</v>
      </c>
      <c r="W655" s="63" t="e">
        <f t="shared" si="402"/>
        <v>#REF!</v>
      </c>
    </row>
    <row r="656" spans="1:23" x14ac:dyDescent="0.3">
      <c r="A656" s="4">
        <v>652</v>
      </c>
      <c r="B656" s="5" t="s">
        <v>1342</v>
      </c>
      <c r="C656" s="5" t="s">
        <v>1270</v>
      </c>
      <c r="D656" s="5" t="s">
        <v>1337</v>
      </c>
      <c r="E656" s="5" t="s">
        <v>1343</v>
      </c>
      <c r="F656" s="6" t="s">
        <v>12</v>
      </c>
      <c r="G656" s="15">
        <v>103471.09999999999</v>
      </c>
      <c r="H656" s="15">
        <v>67664.45</v>
      </c>
      <c r="I656" s="23">
        <f t="shared" si="403"/>
        <v>-0.34610000000000002</v>
      </c>
      <c r="J656" s="22" t="s">
        <v>1544</v>
      </c>
      <c r="K656" s="31" t="str">
        <f t="shared" si="411"/>
        <v>Subgrupo 1.2</v>
      </c>
      <c r="L656" s="28" t="s">
        <v>1556</v>
      </c>
      <c r="M656" s="28" t="s">
        <v>1557</v>
      </c>
      <c r="N656" s="36">
        <f t="shared" si="414"/>
        <v>73077.61</v>
      </c>
      <c r="O656" s="37">
        <f t="shared" si="415"/>
        <v>76460.83</v>
      </c>
      <c r="P656" s="59">
        <f>IFERROR(VLOOKUP(B656,#REF!,2,FALSE),0)</f>
        <v>0</v>
      </c>
      <c r="Q656" s="60">
        <f>IFERROR(VLOOKUP(B656,#REF!,2,FALSE),0)</f>
        <v>0</v>
      </c>
      <c r="R656" s="53">
        <f t="shared" si="399"/>
        <v>0</v>
      </c>
      <c r="S656" s="67">
        <f t="shared" si="404"/>
        <v>0</v>
      </c>
      <c r="T656" s="65">
        <f t="shared" si="400"/>
        <v>0</v>
      </c>
      <c r="U656" s="64">
        <f t="shared" si="401"/>
        <v>0</v>
      </c>
      <c r="V656" s="21" t="e">
        <f>VLOOKUP(B656,Hoja1!$B$5:$H$749,21,FALSE)</f>
        <v>#REF!</v>
      </c>
      <c r="W656" s="63" t="e">
        <f t="shared" si="402"/>
        <v>#REF!</v>
      </c>
    </row>
    <row r="657" spans="1:23" x14ac:dyDescent="0.3">
      <c r="A657" s="4">
        <v>653</v>
      </c>
      <c r="B657" s="5" t="s">
        <v>1344</v>
      </c>
      <c r="C657" s="5" t="s">
        <v>1270</v>
      </c>
      <c r="D657" s="5" t="s">
        <v>1337</v>
      </c>
      <c r="E657" s="5" t="s">
        <v>1345</v>
      </c>
      <c r="F657" s="6" t="s">
        <v>12</v>
      </c>
      <c r="G657" s="15">
        <v>5153.5</v>
      </c>
      <c r="H657" s="15">
        <v>9782.9399999999987</v>
      </c>
      <c r="I657" s="23">
        <f t="shared" si="403"/>
        <v>0.89829999999999999</v>
      </c>
      <c r="J657" s="22" t="s">
        <v>1550</v>
      </c>
      <c r="K657" s="31" t="str">
        <f t="shared" si="411"/>
        <v xml:space="preserve">Grupo 2 </v>
      </c>
      <c r="L657" s="24">
        <f t="shared" si="412"/>
        <v>0.10800000000000001</v>
      </c>
      <c r="M657" s="24">
        <f t="shared" si="413"/>
        <v>0.16</v>
      </c>
      <c r="N657" s="34">
        <f>ROUND(H657*(1+L657),2)</f>
        <v>10839.5</v>
      </c>
      <c r="O657" s="35">
        <f>ROUND(H657*(1+M657),2)</f>
        <v>11348.21</v>
      </c>
      <c r="P657" s="59">
        <f>IFERROR(VLOOKUP(B657,#REF!,2,FALSE),0)</f>
        <v>0</v>
      </c>
      <c r="Q657" s="60">
        <f>IFERROR(VLOOKUP(B657,#REF!,2,FALSE),0)</f>
        <v>0</v>
      </c>
      <c r="R657" s="53">
        <f t="shared" si="399"/>
        <v>0</v>
      </c>
      <c r="S657" s="67">
        <f t="shared" si="404"/>
        <v>0</v>
      </c>
      <c r="T657" s="65">
        <f t="shared" si="400"/>
        <v>0</v>
      </c>
      <c r="U657" s="64">
        <f t="shared" si="401"/>
        <v>0</v>
      </c>
      <c r="V657" s="21" t="e">
        <f>VLOOKUP(B657,Hoja1!$B$5:$H$749,21,FALSE)</f>
        <v>#REF!</v>
      </c>
      <c r="W657" s="63" t="e">
        <f t="shared" si="402"/>
        <v>#REF!</v>
      </c>
    </row>
    <row r="658" spans="1:23" x14ac:dyDescent="0.3">
      <c r="A658" s="4">
        <v>654</v>
      </c>
      <c r="B658" s="5" t="s">
        <v>1346</v>
      </c>
      <c r="C658" s="5" t="s">
        <v>1347</v>
      </c>
      <c r="D658" s="5" t="s">
        <v>1347</v>
      </c>
      <c r="E658" s="5" t="s">
        <v>1347</v>
      </c>
      <c r="F658" s="6" t="s">
        <v>9</v>
      </c>
      <c r="G658" s="15">
        <v>8050130.1600000001</v>
      </c>
      <c r="H658" s="15">
        <v>6708082.4699999997</v>
      </c>
      <c r="I658" s="23">
        <f t="shared" si="403"/>
        <v>-0.16669999999999999</v>
      </c>
      <c r="J658" s="22" t="s">
        <v>1546</v>
      </c>
      <c r="K658" s="30" t="str">
        <f t="shared" si="405"/>
        <v>-20%≤ X &lt; -10%A</v>
      </c>
      <c r="L658" s="24" t="e">
        <f>VLOOKUP(K658,#REF!,2,FALSE)</f>
        <v>#REF!</v>
      </c>
      <c r="M658" s="24" t="e">
        <f>VLOOKUP(K658,#REF!,3,FALSE)</f>
        <v>#REF!</v>
      </c>
      <c r="N658" s="34" t="e">
        <f t="shared" ref="N658:N660" si="416">ROUND(H658*(1+L658),2)</f>
        <v>#REF!</v>
      </c>
      <c r="O658" s="35" t="e">
        <f t="shared" ref="O658:O660" si="417">ROUND(H658*(1+M658),2)</f>
        <v>#REF!</v>
      </c>
      <c r="P658" s="57">
        <f>IFERROR(VLOOKUP(B658,#REF!,2,FALSE),0)</f>
        <v>0</v>
      </c>
      <c r="Q658" s="58">
        <f>IFERROR(VLOOKUP(B658,#REF!,2,FALSE),0)</f>
        <v>0</v>
      </c>
      <c r="R658" s="54">
        <f t="shared" si="399"/>
        <v>0</v>
      </c>
      <c r="S658" s="67" t="e">
        <f t="shared" si="404"/>
        <v>#REF!</v>
      </c>
      <c r="T658" s="65" t="e">
        <f t="shared" si="400"/>
        <v>#REF!</v>
      </c>
      <c r="U658" s="64" t="e">
        <f t="shared" si="401"/>
        <v>#REF!</v>
      </c>
      <c r="V658" s="21" t="e">
        <f>VLOOKUP(B658,Hoja1!$B$5:$H$749,21,FALSE)</f>
        <v>#REF!</v>
      </c>
      <c r="W658" s="63" t="e">
        <f t="shared" si="402"/>
        <v>#REF!</v>
      </c>
    </row>
    <row r="659" spans="1:23" x14ac:dyDescent="0.3">
      <c r="A659" s="4">
        <v>655</v>
      </c>
      <c r="B659" s="5" t="s">
        <v>1348</v>
      </c>
      <c r="C659" s="5" t="s">
        <v>1347</v>
      </c>
      <c r="D659" s="5" t="s">
        <v>1349</v>
      </c>
      <c r="E659" s="5" t="s">
        <v>1349</v>
      </c>
      <c r="F659" s="6" t="s">
        <v>9</v>
      </c>
      <c r="G659" s="15">
        <v>490438.39999999997</v>
      </c>
      <c r="H659" s="15">
        <v>277140.96999999997</v>
      </c>
      <c r="I659" s="23">
        <f t="shared" si="403"/>
        <v>-0.43490000000000001</v>
      </c>
      <c r="J659" s="22" t="s">
        <v>1543</v>
      </c>
      <c r="K659" s="30" t="str">
        <f t="shared" si="405"/>
        <v>X &lt; -40%A</v>
      </c>
      <c r="L659" s="24" t="e">
        <f>VLOOKUP(K659,#REF!,2,FALSE)</f>
        <v>#REF!</v>
      </c>
      <c r="M659" s="24" t="e">
        <f>VLOOKUP(K659,#REF!,3,FALSE)</f>
        <v>#REF!</v>
      </c>
      <c r="N659" s="34" t="e">
        <f t="shared" si="416"/>
        <v>#REF!</v>
      </c>
      <c r="O659" s="35" t="e">
        <f t="shared" si="417"/>
        <v>#REF!</v>
      </c>
      <c r="P659" s="57">
        <f>IFERROR(VLOOKUP(B659,#REF!,2,FALSE),0)</f>
        <v>0</v>
      </c>
      <c r="Q659" s="58">
        <f>IFERROR(VLOOKUP(B659,#REF!,2,FALSE),0)</f>
        <v>0</v>
      </c>
      <c r="R659" s="54">
        <f t="shared" si="399"/>
        <v>0</v>
      </c>
      <c r="S659" s="67" t="e">
        <f t="shared" si="404"/>
        <v>#REF!</v>
      </c>
      <c r="T659" s="65" t="e">
        <f t="shared" si="400"/>
        <v>#REF!</v>
      </c>
      <c r="U659" s="64" t="e">
        <f t="shared" si="401"/>
        <v>#REF!</v>
      </c>
      <c r="V659" s="21" t="e">
        <f>VLOOKUP(B659,Hoja1!$B$5:$H$749,21,FALSE)</f>
        <v>#REF!</v>
      </c>
      <c r="W659" s="63" t="e">
        <f t="shared" si="402"/>
        <v>#REF!</v>
      </c>
    </row>
    <row r="660" spans="1:23" x14ac:dyDescent="0.3">
      <c r="A660" s="4">
        <v>656</v>
      </c>
      <c r="B660" s="5" t="s">
        <v>1350</v>
      </c>
      <c r="C660" s="5" t="s">
        <v>1347</v>
      </c>
      <c r="D660" s="5" t="s">
        <v>1351</v>
      </c>
      <c r="E660" s="5" t="s">
        <v>1352</v>
      </c>
      <c r="F660" s="6" t="s">
        <v>30</v>
      </c>
      <c r="G660" s="15">
        <v>238804.48000000001</v>
      </c>
      <c r="H660" s="15">
        <v>211344.73</v>
      </c>
      <c r="I660" s="23">
        <f t="shared" si="403"/>
        <v>-0.115</v>
      </c>
      <c r="J660" s="22" t="s">
        <v>1546</v>
      </c>
      <c r="K660" s="30" t="str">
        <f t="shared" si="405"/>
        <v>-20%≤ X &lt; -10%B</v>
      </c>
      <c r="L660" s="24" t="e">
        <f>VLOOKUP(K660,#REF!,2,FALSE)</f>
        <v>#REF!</v>
      </c>
      <c r="M660" s="24" t="e">
        <f>VLOOKUP(K660,#REF!,3,FALSE)</f>
        <v>#REF!</v>
      </c>
      <c r="N660" s="34" t="e">
        <f t="shared" si="416"/>
        <v>#REF!</v>
      </c>
      <c r="O660" s="35" t="e">
        <f t="shared" si="417"/>
        <v>#REF!</v>
      </c>
      <c r="P660" s="57">
        <f>IFERROR(VLOOKUP(B660,#REF!,2,FALSE),0)</f>
        <v>0</v>
      </c>
      <c r="Q660" s="58">
        <f>IFERROR(VLOOKUP(B660,#REF!,2,FALSE),0)</f>
        <v>0</v>
      </c>
      <c r="R660" s="54">
        <f t="shared" si="399"/>
        <v>0</v>
      </c>
      <c r="S660" s="67" t="e">
        <f t="shared" si="404"/>
        <v>#REF!</v>
      </c>
      <c r="T660" s="65" t="e">
        <f t="shared" si="400"/>
        <v>#REF!</v>
      </c>
      <c r="U660" s="64" t="e">
        <f t="shared" si="401"/>
        <v>#REF!</v>
      </c>
      <c r="V660" s="21" t="e">
        <f>VLOOKUP(B660,Hoja1!$B$5:$H$749,21,FALSE)</f>
        <v>#REF!</v>
      </c>
      <c r="W660" s="63" t="e">
        <f t="shared" si="402"/>
        <v>#REF!</v>
      </c>
    </row>
    <row r="661" spans="1:23" x14ac:dyDescent="0.3">
      <c r="A661" s="4">
        <v>657</v>
      </c>
      <c r="B661" s="5" t="s">
        <v>1353</v>
      </c>
      <c r="C661" s="5" t="s">
        <v>1347</v>
      </c>
      <c r="D661" s="5" t="s">
        <v>1351</v>
      </c>
      <c r="E661" s="5" t="s">
        <v>1354</v>
      </c>
      <c r="F661" s="6" t="s">
        <v>12</v>
      </c>
      <c r="G661" s="15">
        <v>71795.330000000016</v>
      </c>
      <c r="H661" s="15">
        <v>31017.650000000005</v>
      </c>
      <c r="I661" s="23">
        <f t="shared" si="403"/>
        <v>-0.56799999999999995</v>
      </c>
      <c r="J661" s="22" t="s">
        <v>1543</v>
      </c>
      <c r="K661" s="31" t="str">
        <f>IF(AND(H661&gt;0,(0.5*G661)&gt;H661),"Subgrupo 1.1",IF(AND((0.5*G661)&lt;H661,G661&gt;H661),"Subgrupo 1.2","Grupo 2 "))</f>
        <v>Subgrupo 1.1</v>
      </c>
      <c r="L661" s="28" t="s">
        <v>1555</v>
      </c>
      <c r="M661" s="28" t="s">
        <v>1556</v>
      </c>
      <c r="N661" s="36">
        <f>ROUND(IF(0.75*G661&lt;1.03*H661,0.75*G661,1.03*H661),1)</f>
        <v>31948.2</v>
      </c>
      <c r="O661" s="37">
        <f>ROUND(IF(G661&lt;1.08*H661,G661,1.08*H661),2)</f>
        <v>33499.06</v>
      </c>
      <c r="P661" s="59">
        <f>IFERROR(VLOOKUP(B661,#REF!,2,FALSE),0)</f>
        <v>0</v>
      </c>
      <c r="Q661" s="60">
        <f>IFERROR(VLOOKUP(B661,#REF!,2,FALSE),0)</f>
        <v>0</v>
      </c>
      <c r="R661" s="53">
        <f t="shared" si="399"/>
        <v>0</v>
      </c>
      <c r="S661" s="67">
        <f t="shared" si="404"/>
        <v>0</v>
      </c>
      <c r="T661" s="65">
        <f t="shared" si="400"/>
        <v>0</v>
      </c>
      <c r="U661" s="64">
        <f t="shared" si="401"/>
        <v>0</v>
      </c>
      <c r="V661" s="21" t="e">
        <f>VLOOKUP(B661,Hoja1!$B$5:$H$749,21,FALSE)</f>
        <v>#REF!</v>
      </c>
      <c r="W661" s="63" t="e">
        <f t="shared" si="402"/>
        <v>#REF!</v>
      </c>
    </row>
    <row r="662" spans="1:23" x14ac:dyDescent="0.3">
      <c r="A662" s="4">
        <v>658</v>
      </c>
      <c r="B662" s="5" t="s">
        <v>1355</v>
      </c>
      <c r="C662" s="5" t="s">
        <v>1347</v>
      </c>
      <c r="D662" s="5" t="s">
        <v>1356</v>
      </c>
      <c r="E662" s="5" t="s">
        <v>1357</v>
      </c>
      <c r="F662" s="6" t="s">
        <v>30</v>
      </c>
      <c r="G662" s="15">
        <v>288874.74</v>
      </c>
      <c r="H662" s="15">
        <v>156979.35999999999</v>
      </c>
      <c r="I662" s="23">
        <f t="shared" si="403"/>
        <v>-0.45660000000000001</v>
      </c>
      <c r="J662" s="22" t="s">
        <v>1543</v>
      </c>
      <c r="K662" s="30" t="str">
        <f t="shared" si="405"/>
        <v>X &lt; -40%B</v>
      </c>
      <c r="L662" s="24" t="e">
        <f>VLOOKUP(K662,#REF!,2,FALSE)</f>
        <v>#REF!</v>
      </c>
      <c r="M662" s="24" t="e">
        <f>VLOOKUP(K662,#REF!,3,FALSE)</f>
        <v>#REF!</v>
      </c>
      <c r="N662" s="34" t="e">
        <f t="shared" ref="N662:N665" si="418">ROUND(H662*(1+L662),2)</f>
        <v>#REF!</v>
      </c>
      <c r="O662" s="35" t="e">
        <f t="shared" ref="O662:O665" si="419">ROUND(H662*(1+M662),2)</f>
        <v>#REF!</v>
      </c>
      <c r="P662" s="57">
        <f>IFERROR(VLOOKUP(B662,#REF!,2,FALSE),0)</f>
        <v>0</v>
      </c>
      <c r="Q662" s="58">
        <f>IFERROR(VLOOKUP(B662,#REF!,2,FALSE),0)</f>
        <v>0</v>
      </c>
      <c r="R662" s="54">
        <f t="shared" si="399"/>
        <v>0</v>
      </c>
      <c r="S662" s="67" t="e">
        <f t="shared" si="404"/>
        <v>#REF!</v>
      </c>
      <c r="T662" s="65" t="e">
        <f t="shared" si="400"/>
        <v>#REF!</v>
      </c>
      <c r="U662" s="64" t="e">
        <f t="shared" si="401"/>
        <v>#REF!</v>
      </c>
      <c r="V662" s="21" t="e">
        <f>VLOOKUP(B662,Hoja1!$B$5:$H$749,21,FALSE)</f>
        <v>#REF!</v>
      </c>
      <c r="W662" s="63" t="e">
        <f t="shared" si="402"/>
        <v>#REF!</v>
      </c>
    </row>
    <row r="663" spans="1:23" x14ac:dyDescent="0.3">
      <c r="A663" s="4">
        <v>659</v>
      </c>
      <c r="B663" s="5" t="s">
        <v>1358</v>
      </c>
      <c r="C663" s="5" t="s">
        <v>1347</v>
      </c>
      <c r="D663" s="5" t="s">
        <v>1359</v>
      </c>
      <c r="E663" s="5" t="s">
        <v>1360</v>
      </c>
      <c r="F663" s="6" t="s">
        <v>9</v>
      </c>
      <c r="G663" s="15">
        <v>547390.13</v>
      </c>
      <c r="H663" s="15">
        <v>394023.68000000005</v>
      </c>
      <c r="I663" s="23">
        <f t="shared" si="403"/>
        <v>-0.2802</v>
      </c>
      <c r="J663" s="22" t="s">
        <v>1545</v>
      </c>
      <c r="K663" s="30" t="str">
        <f t="shared" si="405"/>
        <v>-30%≤ X &lt; -20%A</v>
      </c>
      <c r="L663" s="24" t="e">
        <f>VLOOKUP(K663,#REF!,2,FALSE)</f>
        <v>#REF!</v>
      </c>
      <c r="M663" s="24" t="e">
        <f>VLOOKUP(K663,#REF!,3,FALSE)</f>
        <v>#REF!</v>
      </c>
      <c r="N663" s="34" t="e">
        <f t="shared" si="418"/>
        <v>#REF!</v>
      </c>
      <c r="O663" s="35" t="e">
        <f t="shared" si="419"/>
        <v>#REF!</v>
      </c>
      <c r="P663" s="57">
        <f>IFERROR(VLOOKUP(B663,#REF!,2,FALSE),0)</f>
        <v>0</v>
      </c>
      <c r="Q663" s="58">
        <f>IFERROR(VLOOKUP(B663,#REF!,2,FALSE),0)</f>
        <v>0</v>
      </c>
      <c r="R663" s="54">
        <f t="shared" si="399"/>
        <v>0</v>
      </c>
      <c r="S663" s="67" t="e">
        <f t="shared" si="404"/>
        <v>#REF!</v>
      </c>
      <c r="T663" s="65" t="e">
        <f t="shared" si="400"/>
        <v>#REF!</v>
      </c>
      <c r="U663" s="64" t="e">
        <f t="shared" si="401"/>
        <v>#REF!</v>
      </c>
      <c r="V663" s="21" t="e">
        <f>VLOOKUP(B663,Hoja1!$B$5:$H$749,21,FALSE)</f>
        <v>#REF!</v>
      </c>
      <c r="W663" s="63" t="e">
        <f t="shared" si="402"/>
        <v>#REF!</v>
      </c>
    </row>
    <row r="664" spans="1:23" x14ac:dyDescent="0.3">
      <c r="A664" s="4">
        <v>660</v>
      </c>
      <c r="B664" s="5" t="s">
        <v>1361</v>
      </c>
      <c r="C664" s="5" t="s">
        <v>1347</v>
      </c>
      <c r="D664" s="5" t="s">
        <v>1362</v>
      </c>
      <c r="E664" s="5" t="s">
        <v>1362</v>
      </c>
      <c r="F664" s="6" t="s">
        <v>30</v>
      </c>
      <c r="G664" s="15">
        <v>250334.07</v>
      </c>
      <c r="H664" s="15">
        <v>139312.35999999999</v>
      </c>
      <c r="I664" s="23">
        <f t="shared" si="403"/>
        <v>-0.44350000000000001</v>
      </c>
      <c r="J664" s="22" t="s">
        <v>1543</v>
      </c>
      <c r="K664" s="30" t="str">
        <f t="shared" si="405"/>
        <v>X &lt; -40%B</v>
      </c>
      <c r="L664" s="24" t="e">
        <f>VLOOKUP(K664,#REF!,2,FALSE)</f>
        <v>#REF!</v>
      </c>
      <c r="M664" s="24" t="e">
        <f>VLOOKUP(K664,#REF!,3,FALSE)</f>
        <v>#REF!</v>
      </c>
      <c r="N664" s="34" t="e">
        <f t="shared" si="418"/>
        <v>#REF!</v>
      </c>
      <c r="O664" s="35" t="e">
        <f t="shared" si="419"/>
        <v>#REF!</v>
      </c>
      <c r="P664" s="57">
        <f>IFERROR(VLOOKUP(B664,#REF!,2,FALSE),0)</f>
        <v>0</v>
      </c>
      <c r="Q664" s="58">
        <f>IFERROR(VLOOKUP(B664,#REF!,2,FALSE),0)</f>
        <v>0</v>
      </c>
      <c r="R664" s="54">
        <f t="shared" si="399"/>
        <v>0</v>
      </c>
      <c r="S664" s="67" t="e">
        <f t="shared" si="404"/>
        <v>#REF!</v>
      </c>
      <c r="T664" s="65" t="e">
        <f t="shared" si="400"/>
        <v>#REF!</v>
      </c>
      <c r="U664" s="64" t="e">
        <f t="shared" si="401"/>
        <v>#REF!</v>
      </c>
      <c r="V664" s="21" t="e">
        <f>VLOOKUP(B664,Hoja1!$B$5:$H$749,21,FALSE)</f>
        <v>#REF!</v>
      </c>
      <c r="W664" s="63" t="e">
        <f t="shared" si="402"/>
        <v>#REF!</v>
      </c>
    </row>
    <row r="665" spans="1:23" x14ac:dyDescent="0.3">
      <c r="A665" s="4">
        <v>661</v>
      </c>
      <c r="B665" s="5" t="s">
        <v>1363</v>
      </c>
      <c r="C665" s="5" t="s">
        <v>1347</v>
      </c>
      <c r="D665" s="5" t="s">
        <v>411</v>
      </c>
      <c r="E665" s="5" t="s">
        <v>411</v>
      </c>
      <c r="F665" s="6" t="s">
        <v>30</v>
      </c>
      <c r="G665" s="15">
        <v>124546.72</v>
      </c>
      <c r="H665" s="15">
        <v>59786.97</v>
      </c>
      <c r="I665" s="23">
        <f t="shared" si="403"/>
        <v>-0.52</v>
      </c>
      <c r="J665" s="22" t="s">
        <v>1543</v>
      </c>
      <c r="K665" s="30" t="str">
        <f t="shared" si="405"/>
        <v>X &lt; -40%B</v>
      </c>
      <c r="L665" s="24" t="e">
        <f>VLOOKUP(K665,#REF!,2,FALSE)</f>
        <v>#REF!</v>
      </c>
      <c r="M665" s="24" t="e">
        <f>VLOOKUP(K665,#REF!,3,FALSE)</f>
        <v>#REF!</v>
      </c>
      <c r="N665" s="34" t="e">
        <f t="shared" si="418"/>
        <v>#REF!</v>
      </c>
      <c r="O665" s="35" t="e">
        <f t="shared" si="419"/>
        <v>#REF!</v>
      </c>
      <c r="P665" s="57">
        <f>IFERROR(VLOOKUP(B665,#REF!,2,FALSE),0)</f>
        <v>0</v>
      </c>
      <c r="Q665" s="58">
        <f>IFERROR(VLOOKUP(B665,#REF!,2,FALSE),0)</f>
        <v>0</v>
      </c>
      <c r="R665" s="54">
        <f t="shared" si="399"/>
        <v>0</v>
      </c>
      <c r="S665" s="67" t="e">
        <f t="shared" si="404"/>
        <v>#REF!</v>
      </c>
      <c r="T665" s="65" t="e">
        <f t="shared" si="400"/>
        <v>#REF!</v>
      </c>
      <c r="U665" s="64" t="e">
        <f t="shared" si="401"/>
        <v>#REF!</v>
      </c>
      <c r="V665" s="21" t="e">
        <f>VLOOKUP(B665,Hoja1!$B$5:$H$749,21,FALSE)</f>
        <v>#REF!</v>
      </c>
      <c r="W665" s="63" t="e">
        <f t="shared" si="402"/>
        <v>#REF!</v>
      </c>
    </row>
    <row r="666" spans="1:23" x14ac:dyDescent="0.3">
      <c r="A666" s="4">
        <v>662</v>
      </c>
      <c r="B666" s="5" t="s">
        <v>1364</v>
      </c>
      <c r="C666" s="5" t="s">
        <v>1347</v>
      </c>
      <c r="D666" s="5" t="s">
        <v>411</v>
      </c>
      <c r="E666" s="5" t="s">
        <v>399</v>
      </c>
      <c r="F666" s="6" t="s">
        <v>12</v>
      </c>
      <c r="G666" s="15">
        <v>167770.05000000002</v>
      </c>
      <c r="H666" s="15">
        <v>195117.21000000002</v>
      </c>
      <c r="I666" s="23">
        <f t="shared" si="403"/>
        <v>0.16300000000000001</v>
      </c>
      <c r="J666" s="22" t="s">
        <v>1549</v>
      </c>
      <c r="K666" s="31" t="str">
        <f>IF(AND(H666&gt;0,(0.5*G666)&gt;H666),"Subgrupo 1.1",IF(AND((0.5*G666)&lt;H666,G666&gt;H666),"Subgrupo 1.2","Grupo 2 "))</f>
        <v xml:space="preserve">Grupo 2 </v>
      </c>
      <c r="L666" s="24">
        <f>IF(H666&gt;=G666,10.8%," ")</f>
        <v>0.10800000000000001</v>
      </c>
      <c r="M666" s="24">
        <f>IF(H666&gt;=G666,16%," ")</f>
        <v>0.16</v>
      </c>
      <c r="N666" s="34">
        <f>ROUND(H666*(1+L666),2)</f>
        <v>216189.87</v>
      </c>
      <c r="O666" s="35">
        <f>ROUND(H666*(1+M666),2)</f>
        <v>226335.96</v>
      </c>
      <c r="P666" s="59">
        <f>IFERROR(VLOOKUP(B666,#REF!,2,FALSE),0)</f>
        <v>0</v>
      </c>
      <c r="Q666" s="60">
        <f>IFERROR(VLOOKUP(B666,#REF!,2,FALSE),0)</f>
        <v>0</v>
      </c>
      <c r="R666" s="53">
        <f t="shared" si="399"/>
        <v>0</v>
      </c>
      <c r="S666" s="67">
        <f t="shared" si="404"/>
        <v>0</v>
      </c>
      <c r="T666" s="65">
        <f t="shared" si="400"/>
        <v>0</v>
      </c>
      <c r="U666" s="64">
        <f t="shared" si="401"/>
        <v>0</v>
      </c>
      <c r="V666" s="21" t="e">
        <f>VLOOKUP(B666,Hoja1!$B$5:$H$749,21,FALSE)</f>
        <v>#REF!</v>
      </c>
      <c r="W666" s="63" t="e">
        <f t="shared" si="402"/>
        <v>#REF!</v>
      </c>
    </row>
    <row r="667" spans="1:23" x14ac:dyDescent="0.3">
      <c r="A667" s="4">
        <v>663</v>
      </c>
      <c r="B667" s="5" t="s">
        <v>1365</v>
      </c>
      <c r="C667" s="5" t="s">
        <v>1347</v>
      </c>
      <c r="D667" s="5" t="s">
        <v>1366</v>
      </c>
      <c r="E667" s="5" t="s">
        <v>1138</v>
      </c>
      <c r="F667" s="6" t="s">
        <v>9</v>
      </c>
      <c r="G667" s="15">
        <v>541281.54</v>
      </c>
      <c r="H667" s="15">
        <v>430276.9800000001</v>
      </c>
      <c r="I667" s="23">
        <f t="shared" si="403"/>
        <v>-0.2051</v>
      </c>
      <c r="J667" s="22" t="s">
        <v>1545</v>
      </c>
      <c r="K667" s="30" t="str">
        <f t="shared" si="405"/>
        <v>-30%≤ X &lt; -20%A</v>
      </c>
      <c r="L667" s="24" t="e">
        <f>VLOOKUP(K667,#REF!,2,FALSE)</f>
        <v>#REF!</v>
      </c>
      <c r="M667" s="24" t="e">
        <f>VLOOKUP(K667,#REF!,3,FALSE)</f>
        <v>#REF!</v>
      </c>
      <c r="N667" s="34" t="e">
        <f t="shared" ref="N667:N669" si="420">ROUND(H667*(1+L667),2)</f>
        <v>#REF!</v>
      </c>
      <c r="O667" s="35" t="e">
        <f t="shared" ref="O667:O669" si="421">ROUND(H667*(1+M667),2)</f>
        <v>#REF!</v>
      </c>
      <c r="P667" s="57">
        <f>IFERROR(VLOOKUP(B667,#REF!,2,FALSE),0)</f>
        <v>0</v>
      </c>
      <c r="Q667" s="58">
        <f>IFERROR(VLOOKUP(B667,#REF!,2,FALSE),0)</f>
        <v>0</v>
      </c>
      <c r="R667" s="54">
        <f t="shared" si="399"/>
        <v>0</v>
      </c>
      <c r="S667" s="67" t="e">
        <f t="shared" si="404"/>
        <v>#REF!</v>
      </c>
      <c r="T667" s="65" t="e">
        <f t="shared" si="400"/>
        <v>#REF!</v>
      </c>
      <c r="U667" s="64" t="e">
        <f t="shared" si="401"/>
        <v>#REF!</v>
      </c>
      <c r="V667" s="21" t="e">
        <f>VLOOKUP(B667,Hoja1!$B$5:$H$749,21,FALSE)</f>
        <v>#REF!</v>
      </c>
      <c r="W667" s="63" t="e">
        <f t="shared" si="402"/>
        <v>#REF!</v>
      </c>
    </row>
    <row r="668" spans="1:23" x14ac:dyDescent="0.3">
      <c r="A668" s="4">
        <v>664</v>
      </c>
      <c r="B668" s="5" t="s">
        <v>1367</v>
      </c>
      <c r="C668" s="5" t="s">
        <v>1347</v>
      </c>
      <c r="D668" s="5" t="s">
        <v>1368</v>
      </c>
      <c r="E668" s="5" t="s">
        <v>1368</v>
      </c>
      <c r="F668" s="6" t="s">
        <v>30</v>
      </c>
      <c r="G668" s="15">
        <v>18972.399999999998</v>
      </c>
      <c r="H668" s="15">
        <v>4650.4999999999991</v>
      </c>
      <c r="I668" s="23">
        <f t="shared" si="403"/>
        <v>-0.75490000000000002</v>
      </c>
      <c r="J668" s="22" t="s">
        <v>1543</v>
      </c>
      <c r="K668" s="30" t="str">
        <f t="shared" si="405"/>
        <v>X &lt; -40%B</v>
      </c>
      <c r="L668" s="24" t="e">
        <f>VLOOKUP(K668,#REF!,2,FALSE)</f>
        <v>#REF!</v>
      </c>
      <c r="M668" s="24" t="e">
        <f>VLOOKUP(K668,#REF!,3,FALSE)</f>
        <v>#REF!</v>
      </c>
      <c r="N668" s="34" t="e">
        <f t="shared" si="420"/>
        <v>#REF!</v>
      </c>
      <c r="O668" s="35" t="e">
        <f t="shared" si="421"/>
        <v>#REF!</v>
      </c>
      <c r="P668" s="57">
        <f>IFERROR(VLOOKUP(B668,#REF!,2,FALSE),0)</f>
        <v>0</v>
      </c>
      <c r="Q668" s="58">
        <f>IFERROR(VLOOKUP(B668,#REF!,2,FALSE),0)</f>
        <v>0</v>
      </c>
      <c r="R668" s="54">
        <f t="shared" si="399"/>
        <v>0</v>
      </c>
      <c r="S668" s="67" t="e">
        <f t="shared" si="404"/>
        <v>#REF!</v>
      </c>
      <c r="T668" s="65" t="e">
        <f t="shared" si="400"/>
        <v>#REF!</v>
      </c>
      <c r="U668" s="64" t="e">
        <f t="shared" si="401"/>
        <v>#REF!</v>
      </c>
      <c r="V668" s="21" t="e">
        <f>VLOOKUP(B668,Hoja1!$B$5:$H$749,21,FALSE)</f>
        <v>#REF!</v>
      </c>
      <c r="W668" s="63" t="e">
        <f t="shared" si="402"/>
        <v>#REF!</v>
      </c>
    </row>
    <row r="669" spans="1:23" x14ac:dyDescent="0.3">
      <c r="A669" s="4">
        <v>665</v>
      </c>
      <c r="B669" s="5" t="s">
        <v>1369</v>
      </c>
      <c r="C669" s="5" t="s">
        <v>1347</v>
      </c>
      <c r="D669" s="5" t="s">
        <v>1370</v>
      </c>
      <c r="E669" s="5" t="s">
        <v>1371</v>
      </c>
      <c r="F669" s="6" t="s">
        <v>30</v>
      </c>
      <c r="G669" s="15">
        <v>155247.37000000002</v>
      </c>
      <c r="H669" s="15">
        <v>84577.87000000001</v>
      </c>
      <c r="I669" s="23">
        <f t="shared" si="403"/>
        <v>-0.45519999999999999</v>
      </c>
      <c r="J669" s="22" t="s">
        <v>1543</v>
      </c>
      <c r="K669" s="30" t="str">
        <f t="shared" si="405"/>
        <v>X &lt; -40%B</v>
      </c>
      <c r="L669" s="24" t="e">
        <f>VLOOKUP(K669,#REF!,2,FALSE)</f>
        <v>#REF!</v>
      </c>
      <c r="M669" s="24" t="e">
        <f>VLOOKUP(K669,#REF!,3,FALSE)</f>
        <v>#REF!</v>
      </c>
      <c r="N669" s="34" t="e">
        <f t="shared" si="420"/>
        <v>#REF!</v>
      </c>
      <c r="O669" s="35" t="e">
        <f t="shared" si="421"/>
        <v>#REF!</v>
      </c>
      <c r="P669" s="57">
        <f>IFERROR(VLOOKUP(B669,#REF!,2,FALSE),0)</f>
        <v>0</v>
      </c>
      <c r="Q669" s="58">
        <f>IFERROR(VLOOKUP(B669,#REF!,2,FALSE),0)</f>
        <v>0</v>
      </c>
      <c r="R669" s="54">
        <f t="shared" si="399"/>
        <v>0</v>
      </c>
      <c r="S669" s="67" t="e">
        <f t="shared" si="404"/>
        <v>#REF!</v>
      </c>
      <c r="T669" s="65" t="e">
        <f t="shared" si="400"/>
        <v>#REF!</v>
      </c>
      <c r="U669" s="64" t="e">
        <f t="shared" si="401"/>
        <v>#REF!</v>
      </c>
      <c r="V669" s="21" t="e">
        <f>VLOOKUP(B669,Hoja1!$B$5:$H$749,21,FALSE)</f>
        <v>#REF!</v>
      </c>
      <c r="W669" s="63" t="e">
        <f t="shared" si="402"/>
        <v>#REF!</v>
      </c>
    </row>
    <row r="670" spans="1:23" x14ac:dyDescent="0.3">
      <c r="A670" s="4">
        <v>666</v>
      </c>
      <c r="B670" s="5" t="s">
        <v>1372</v>
      </c>
      <c r="C670" s="5" t="s">
        <v>1347</v>
      </c>
      <c r="D670" s="5" t="s">
        <v>1370</v>
      </c>
      <c r="E670" s="5" t="s">
        <v>1373</v>
      </c>
      <c r="F670" s="6" t="s">
        <v>12</v>
      </c>
      <c r="G670" s="15">
        <v>149581.34</v>
      </c>
      <c r="H670" s="15">
        <v>77752.7</v>
      </c>
      <c r="I670" s="23">
        <f t="shared" si="403"/>
        <v>-0.48020000000000002</v>
      </c>
      <c r="J670" s="22" t="s">
        <v>1543</v>
      </c>
      <c r="K670" s="31" t="str">
        <f>IF(AND(H670&gt;0,(0.5*G670)&gt;H670),"Subgrupo 1.1",IF(AND((0.5*G670)&lt;H670,G670&gt;H670),"Subgrupo 1.2","Grupo 2 "))</f>
        <v>Subgrupo 1.2</v>
      </c>
      <c r="L670" s="28" t="s">
        <v>1556</v>
      </c>
      <c r="M670" s="28" t="s">
        <v>1557</v>
      </c>
      <c r="N670" s="36">
        <f>ROUND(IF(G670&lt;1.08*H670,G670,1.08*H670),2)</f>
        <v>83972.92</v>
      </c>
      <c r="O670" s="37">
        <f>ROUND(IF(1.05*G670&lt;1.13*H670,1.05*G670,1.13*H670),2)</f>
        <v>87860.55</v>
      </c>
      <c r="P670" s="59">
        <f>IFERROR(VLOOKUP(B670,#REF!,2,FALSE),0)</f>
        <v>0</v>
      </c>
      <c r="Q670" s="60">
        <f>IFERROR(VLOOKUP(B670,#REF!,2,FALSE),0)</f>
        <v>0</v>
      </c>
      <c r="R670" s="53">
        <f t="shared" si="399"/>
        <v>0</v>
      </c>
      <c r="S670" s="67">
        <f t="shared" si="404"/>
        <v>0</v>
      </c>
      <c r="T670" s="65">
        <f t="shared" si="400"/>
        <v>0</v>
      </c>
      <c r="U670" s="64">
        <f t="shared" si="401"/>
        <v>0</v>
      </c>
      <c r="V670" s="21" t="e">
        <f>VLOOKUP(B670,Hoja1!$B$5:$H$749,21,FALSE)</f>
        <v>#REF!</v>
      </c>
      <c r="W670" s="63" t="e">
        <f t="shared" si="402"/>
        <v>#REF!</v>
      </c>
    </row>
    <row r="671" spans="1:23" x14ac:dyDescent="0.3">
      <c r="A671" s="4">
        <v>667</v>
      </c>
      <c r="B671" s="5" t="s">
        <v>1374</v>
      </c>
      <c r="C671" s="5" t="s">
        <v>1347</v>
      </c>
      <c r="D671" s="5" t="s">
        <v>1375</v>
      </c>
      <c r="E671" s="5" t="s">
        <v>1376</v>
      </c>
      <c r="F671" s="6" t="s">
        <v>9</v>
      </c>
      <c r="G671" s="15">
        <v>14980033.459999999</v>
      </c>
      <c r="H671" s="15">
        <v>7670947.5999999996</v>
      </c>
      <c r="I671" s="23">
        <f t="shared" si="403"/>
        <v>-0.4879</v>
      </c>
      <c r="J671" s="22" t="s">
        <v>1543</v>
      </c>
      <c r="K671" s="30" t="str">
        <f t="shared" si="405"/>
        <v>X &lt; -40%A</v>
      </c>
      <c r="L671" s="24" t="e">
        <f>VLOOKUP(K671,#REF!,2,FALSE)</f>
        <v>#REF!</v>
      </c>
      <c r="M671" s="24" t="e">
        <f>VLOOKUP(K671,#REF!,3,FALSE)</f>
        <v>#REF!</v>
      </c>
      <c r="N671" s="34" t="e">
        <f t="shared" ref="N671:N674" si="422">ROUND(H671*(1+L671),2)</f>
        <v>#REF!</v>
      </c>
      <c r="O671" s="35" t="e">
        <f t="shared" ref="O671:O674" si="423">ROUND(H671*(1+M671),2)</f>
        <v>#REF!</v>
      </c>
      <c r="P671" s="57">
        <f>IFERROR(VLOOKUP(B671,#REF!,2,FALSE),0)</f>
        <v>0</v>
      </c>
      <c r="Q671" s="58">
        <f>IFERROR(VLOOKUP(B671,#REF!,2,FALSE),0)</f>
        <v>0</v>
      </c>
      <c r="R671" s="54">
        <f t="shared" si="399"/>
        <v>0</v>
      </c>
      <c r="S671" s="67" t="e">
        <f t="shared" si="404"/>
        <v>#REF!</v>
      </c>
      <c r="T671" s="65" t="e">
        <f t="shared" si="400"/>
        <v>#REF!</v>
      </c>
      <c r="U671" s="64" t="e">
        <f t="shared" si="401"/>
        <v>#REF!</v>
      </c>
      <c r="V671" s="21" t="e">
        <f>VLOOKUP(B671,Hoja1!$B$5:$H$749,21,FALSE)</f>
        <v>#REF!</v>
      </c>
      <c r="W671" s="63" t="e">
        <f t="shared" si="402"/>
        <v>#REF!</v>
      </c>
    </row>
    <row r="672" spans="1:23" x14ac:dyDescent="0.3">
      <c r="A672" s="4">
        <v>668</v>
      </c>
      <c r="B672" s="5" t="s">
        <v>1377</v>
      </c>
      <c r="C672" s="5" t="s">
        <v>1347</v>
      </c>
      <c r="D672" s="5" t="s">
        <v>1375</v>
      </c>
      <c r="E672" s="5" t="s">
        <v>381</v>
      </c>
      <c r="F672" s="6" t="s">
        <v>60</v>
      </c>
      <c r="G672" s="15">
        <v>2026849.73</v>
      </c>
      <c r="H672" s="15">
        <v>1293486.8400000001</v>
      </c>
      <c r="I672" s="23">
        <f t="shared" si="403"/>
        <v>-0.36180000000000001</v>
      </c>
      <c r="J672" s="22" t="s">
        <v>1544</v>
      </c>
      <c r="K672" s="30" t="str">
        <f t="shared" si="405"/>
        <v>-40%≤ X &lt; -30%D</v>
      </c>
      <c r="L672" s="24" t="e">
        <f>VLOOKUP(K672,#REF!,2,FALSE)</f>
        <v>#REF!</v>
      </c>
      <c r="M672" s="24" t="e">
        <f>VLOOKUP(K672,#REF!,3,FALSE)</f>
        <v>#REF!</v>
      </c>
      <c r="N672" s="34" t="e">
        <f t="shared" si="422"/>
        <v>#REF!</v>
      </c>
      <c r="O672" s="35" t="e">
        <f t="shared" si="423"/>
        <v>#REF!</v>
      </c>
      <c r="P672" s="57">
        <f>IFERROR(VLOOKUP(B672,#REF!,2,FALSE),0)</f>
        <v>0</v>
      </c>
      <c r="Q672" s="58">
        <f>IFERROR(VLOOKUP(B672,#REF!,2,FALSE),0)</f>
        <v>0</v>
      </c>
      <c r="R672" s="54">
        <f t="shared" si="399"/>
        <v>0</v>
      </c>
      <c r="S672" s="67" t="e">
        <f t="shared" si="404"/>
        <v>#REF!</v>
      </c>
      <c r="T672" s="65" t="e">
        <f t="shared" si="400"/>
        <v>#REF!</v>
      </c>
      <c r="U672" s="64" t="e">
        <f t="shared" si="401"/>
        <v>#REF!</v>
      </c>
      <c r="V672" s="21" t="e">
        <f>VLOOKUP(B672,Hoja1!$B$5:$H$749,21,FALSE)</f>
        <v>#REF!</v>
      </c>
      <c r="W672" s="63" t="e">
        <f t="shared" si="402"/>
        <v>#REF!</v>
      </c>
    </row>
    <row r="673" spans="1:23" x14ac:dyDescent="0.3">
      <c r="A673" s="4">
        <v>669</v>
      </c>
      <c r="B673" s="5" t="s">
        <v>1378</v>
      </c>
      <c r="C673" s="5" t="s">
        <v>1347</v>
      </c>
      <c r="D673" s="5" t="s">
        <v>1379</v>
      </c>
      <c r="E673" s="5" t="s">
        <v>1379</v>
      </c>
      <c r="F673" s="6" t="s">
        <v>30</v>
      </c>
      <c r="G673" s="15">
        <v>48227.58</v>
      </c>
      <c r="H673" s="15">
        <v>34195.33</v>
      </c>
      <c r="I673" s="23">
        <f t="shared" si="403"/>
        <v>-0.29099999999999998</v>
      </c>
      <c r="J673" s="22" t="s">
        <v>1545</v>
      </c>
      <c r="K673" s="30" t="str">
        <f t="shared" si="405"/>
        <v>-30%≤ X &lt; -20%B</v>
      </c>
      <c r="L673" s="24" t="e">
        <f>VLOOKUP(K673,#REF!,2,FALSE)</f>
        <v>#REF!</v>
      </c>
      <c r="M673" s="24" t="e">
        <f>VLOOKUP(K673,#REF!,3,FALSE)</f>
        <v>#REF!</v>
      </c>
      <c r="N673" s="34" t="e">
        <f t="shared" si="422"/>
        <v>#REF!</v>
      </c>
      <c r="O673" s="35" t="e">
        <f t="shared" si="423"/>
        <v>#REF!</v>
      </c>
      <c r="P673" s="57">
        <f>IFERROR(VLOOKUP(B673,#REF!,2,FALSE),0)</f>
        <v>0</v>
      </c>
      <c r="Q673" s="58">
        <f>IFERROR(VLOOKUP(B673,#REF!,2,FALSE),0)</f>
        <v>0</v>
      </c>
      <c r="R673" s="54">
        <f t="shared" si="399"/>
        <v>0</v>
      </c>
      <c r="S673" s="67" t="e">
        <f t="shared" si="404"/>
        <v>#REF!</v>
      </c>
      <c r="T673" s="65" t="e">
        <f t="shared" si="400"/>
        <v>#REF!</v>
      </c>
      <c r="U673" s="64" t="e">
        <f t="shared" si="401"/>
        <v>#REF!</v>
      </c>
      <c r="V673" s="21" t="e">
        <f>VLOOKUP(B673,Hoja1!$B$5:$H$749,21,FALSE)</f>
        <v>#REF!</v>
      </c>
      <c r="W673" s="63" t="e">
        <f t="shared" si="402"/>
        <v>#REF!</v>
      </c>
    </row>
    <row r="674" spans="1:23" x14ac:dyDescent="0.3">
      <c r="A674" s="4">
        <v>670</v>
      </c>
      <c r="B674" s="5" t="s">
        <v>1380</v>
      </c>
      <c r="C674" s="5" t="s">
        <v>1347</v>
      </c>
      <c r="D674" s="5" t="s">
        <v>1381</v>
      </c>
      <c r="E674" s="5" t="s">
        <v>1381</v>
      </c>
      <c r="F674" s="6" t="s">
        <v>30</v>
      </c>
      <c r="G674" s="15">
        <v>210194.91</v>
      </c>
      <c r="H674" s="15">
        <v>126558.22000000002</v>
      </c>
      <c r="I674" s="23">
        <f t="shared" si="403"/>
        <v>-0.39789999999999998</v>
      </c>
      <c r="J674" s="22" t="s">
        <v>1544</v>
      </c>
      <c r="K674" s="30" t="str">
        <f t="shared" si="405"/>
        <v>-40%≤ X &lt; -30%B</v>
      </c>
      <c r="L674" s="24" t="e">
        <f>VLOOKUP(K674,#REF!,2,FALSE)</f>
        <v>#REF!</v>
      </c>
      <c r="M674" s="24" t="e">
        <f>VLOOKUP(K674,#REF!,3,FALSE)</f>
        <v>#REF!</v>
      </c>
      <c r="N674" s="34" t="e">
        <f t="shared" si="422"/>
        <v>#REF!</v>
      </c>
      <c r="O674" s="35" t="e">
        <f t="shared" si="423"/>
        <v>#REF!</v>
      </c>
      <c r="P674" s="57">
        <f>IFERROR(VLOOKUP(B674,#REF!,2,FALSE),0)</f>
        <v>0</v>
      </c>
      <c r="Q674" s="58">
        <f>IFERROR(VLOOKUP(B674,#REF!,2,FALSE),0)</f>
        <v>0</v>
      </c>
      <c r="R674" s="54">
        <f t="shared" si="399"/>
        <v>0</v>
      </c>
      <c r="S674" s="67" t="e">
        <f t="shared" si="404"/>
        <v>#REF!</v>
      </c>
      <c r="T674" s="65" t="e">
        <f t="shared" si="400"/>
        <v>#REF!</v>
      </c>
      <c r="U674" s="64" t="e">
        <f t="shared" si="401"/>
        <v>#REF!</v>
      </c>
      <c r="V674" s="21" t="e">
        <f>VLOOKUP(B674,Hoja1!$B$5:$H$749,21,FALSE)</f>
        <v>#REF!</v>
      </c>
      <c r="W674" s="63" t="e">
        <f t="shared" si="402"/>
        <v>#REF!</v>
      </c>
    </row>
    <row r="675" spans="1:23" x14ac:dyDescent="0.3">
      <c r="A675" s="4">
        <v>671</v>
      </c>
      <c r="B675" s="5" t="s">
        <v>1382</v>
      </c>
      <c r="C675" s="5" t="s">
        <v>1347</v>
      </c>
      <c r="D675" s="5" t="s">
        <v>1381</v>
      </c>
      <c r="E675" s="5" t="s">
        <v>1383</v>
      </c>
      <c r="F675" s="6" t="s">
        <v>12</v>
      </c>
      <c r="G675" s="15">
        <v>0</v>
      </c>
      <c r="H675" s="15">
        <v>0</v>
      </c>
      <c r="I675" s="23">
        <f t="shared" si="403"/>
        <v>0</v>
      </c>
      <c r="J675" s="22" t="s">
        <v>1548</v>
      </c>
      <c r="K675" s="31" t="s">
        <v>1559</v>
      </c>
      <c r="L675" s="22" t="str">
        <f>IFERROR(VLOOKUP(B675,#REF!,5,FALSE)," ")</f>
        <v xml:space="preserve"> </v>
      </c>
      <c r="M675" s="22" t="str">
        <f>IFERROR(VLOOKUP(B675,#REF!,6,FALSE)," ")</f>
        <v xml:space="preserve"> </v>
      </c>
      <c r="N675" s="34" t="str">
        <f>+L675</f>
        <v xml:space="preserve"> </v>
      </c>
      <c r="O675" s="35" t="str">
        <f>+M675</f>
        <v xml:space="preserve"> </v>
      </c>
      <c r="P675" s="59">
        <f>IFERROR(VLOOKUP(B675,#REF!,2,FALSE),0)</f>
        <v>0</v>
      </c>
      <c r="Q675" s="60">
        <f>IFERROR(VLOOKUP(B675,#REF!,2,FALSE),0)</f>
        <v>0</v>
      </c>
      <c r="R675" s="53">
        <f t="shared" si="399"/>
        <v>0</v>
      </c>
      <c r="S675" s="67">
        <f t="shared" si="404"/>
        <v>0</v>
      </c>
      <c r="T675" s="65">
        <f t="shared" si="400"/>
        <v>0</v>
      </c>
      <c r="U675" s="64">
        <f t="shared" si="401"/>
        <v>0</v>
      </c>
      <c r="V675" s="21" t="e">
        <f>VLOOKUP(B675,Hoja1!$B$5:$H$749,21,FALSE)</f>
        <v>#REF!</v>
      </c>
      <c r="W675" s="63" t="e">
        <f t="shared" si="402"/>
        <v>#REF!</v>
      </c>
    </row>
    <row r="676" spans="1:23" x14ac:dyDescent="0.3">
      <c r="A676" s="4">
        <v>672</v>
      </c>
      <c r="B676" s="5" t="s">
        <v>1384</v>
      </c>
      <c r="C676" s="5" t="s">
        <v>1385</v>
      </c>
      <c r="D676" s="5" t="s">
        <v>1386</v>
      </c>
      <c r="E676" s="5" t="s">
        <v>1386</v>
      </c>
      <c r="F676" s="6" t="s">
        <v>9</v>
      </c>
      <c r="G676" s="15">
        <v>5232598.4800000004</v>
      </c>
      <c r="H676" s="15">
        <v>3905775.9299999997</v>
      </c>
      <c r="I676" s="23">
        <f t="shared" si="403"/>
        <v>-0.25359999999999999</v>
      </c>
      <c r="J676" s="22" t="s">
        <v>1545</v>
      </c>
      <c r="K676" s="30" t="str">
        <f t="shared" si="405"/>
        <v>-30%≤ X &lt; -20%A</v>
      </c>
      <c r="L676" s="24" t="e">
        <f>VLOOKUP(K676,#REF!,2,FALSE)</f>
        <v>#REF!</v>
      </c>
      <c r="M676" s="24" t="e">
        <f>VLOOKUP(K676,#REF!,3,FALSE)</f>
        <v>#REF!</v>
      </c>
      <c r="N676" s="34" t="e">
        <f>ROUND(H676*(1+L676),2)</f>
        <v>#REF!</v>
      </c>
      <c r="O676" s="35" t="e">
        <f>ROUND(H676*(1+M676),2)</f>
        <v>#REF!</v>
      </c>
      <c r="P676" s="57">
        <f>IFERROR(VLOOKUP(B676,#REF!,2,FALSE),0)</f>
        <v>0</v>
      </c>
      <c r="Q676" s="58">
        <f>IFERROR(VLOOKUP(B676,#REF!,2,FALSE),0)</f>
        <v>0</v>
      </c>
      <c r="R676" s="54">
        <f t="shared" si="399"/>
        <v>0</v>
      </c>
      <c r="S676" s="67" t="e">
        <f t="shared" si="404"/>
        <v>#REF!</v>
      </c>
      <c r="T676" s="65" t="e">
        <f t="shared" si="400"/>
        <v>#REF!</v>
      </c>
      <c r="U676" s="64" t="e">
        <f t="shared" si="401"/>
        <v>#REF!</v>
      </c>
      <c r="V676" s="21" t="e">
        <f>VLOOKUP(B676,Hoja1!$B$5:$H$749,21,FALSE)</f>
        <v>#REF!</v>
      </c>
      <c r="W676" s="63" t="e">
        <f t="shared" si="402"/>
        <v>#REF!</v>
      </c>
    </row>
    <row r="677" spans="1:23" x14ac:dyDescent="0.3">
      <c r="A677" s="4">
        <v>673</v>
      </c>
      <c r="B677" s="5" t="s">
        <v>1387</v>
      </c>
      <c r="C677" s="5" t="s">
        <v>1385</v>
      </c>
      <c r="D677" s="5" t="s">
        <v>1386</v>
      </c>
      <c r="E677" s="5" t="s">
        <v>1388</v>
      </c>
      <c r="F677" s="6" t="s">
        <v>12</v>
      </c>
      <c r="G677" s="15">
        <v>154977.42000000001</v>
      </c>
      <c r="H677" s="15">
        <v>128132.55000000002</v>
      </c>
      <c r="I677" s="23">
        <f t="shared" si="403"/>
        <v>-0.17319999999999999</v>
      </c>
      <c r="J677" s="22" t="s">
        <v>1546</v>
      </c>
      <c r="K677" s="31" t="str">
        <f t="shared" ref="K677:K680" si="424">IF(AND(H677&gt;0,(0.5*G677)&gt;H677),"Subgrupo 1.1",IF(AND((0.5*G677)&lt;H677,G677&gt;H677),"Subgrupo 1.2","Grupo 2 "))</f>
        <v>Subgrupo 1.2</v>
      </c>
      <c r="L677" s="28" t="s">
        <v>1556</v>
      </c>
      <c r="M677" s="28" t="s">
        <v>1557</v>
      </c>
      <c r="N677" s="36">
        <f t="shared" ref="N677:N678" si="425">ROUND(IF(G677&lt;1.08*H677,G677,1.08*H677),2)</f>
        <v>138383.15</v>
      </c>
      <c r="O677" s="37">
        <f t="shared" ref="O677:O678" si="426">ROUND(IF(1.05*G677&lt;1.13*H677,1.05*G677,1.13*H677),2)</f>
        <v>144789.78</v>
      </c>
      <c r="P677" s="59">
        <f>IFERROR(VLOOKUP(B677,#REF!,2,FALSE),0)</f>
        <v>0</v>
      </c>
      <c r="Q677" s="60">
        <f>IFERROR(VLOOKUP(B677,#REF!,2,FALSE),0)</f>
        <v>0</v>
      </c>
      <c r="R677" s="53">
        <f t="shared" si="399"/>
        <v>0</v>
      </c>
      <c r="S677" s="67">
        <f t="shared" si="404"/>
        <v>0</v>
      </c>
      <c r="T677" s="65">
        <f t="shared" si="400"/>
        <v>0</v>
      </c>
      <c r="U677" s="64">
        <f t="shared" si="401"/>
        <v>0</v>
      </c>
      <c r="V677" s="21" t="e">
        <f>VLOOKUP(B677,Hoja1!$B$5:$H$749,21,FALSE)</f>
        <v>#REF!</v>
      </c>
      <c r="W677" s="63" t="e">
        <f t="shared" si="402"/>
        <v>#REF!</v>
      </c>
    </row>
    <row r="678" spans="1:23" x14ac:dyDescent="0.3">
      <c r="A678" s="4">
        <v>674</v>
      </c>
      <c r="B678" s="5" t="s">
        <v>1389</v>
      </c>
      <c r="C678" s="5" t="s">
        <v>1385</v>
      </c>
      <c r="D678" s="5" t="s">
        <v>1386</v>
      </c>
      <c r="E678" s="5" t="s">
        <v>1390</v>
      </c>
      <c r="F678" s="6" t="s">
        <v>12</v>
      </c>
      <c r="G678" s="15">
        <v>49542.189999999995</v>
      </c>
      <c r="H678" s="15">
        <v>31538.799999999999</v>
      </c>
      <c r="I678" s="23">
        <f t="shared" si="403"/>
        <v>-0.3634</v>
      </c>
      <c r="J678" s="22" t="s">
        <v>1544</v>
      </c>
      <c r="K678" s="31" t="str">
        <f t="shared" si="424"/>
        <v>Subgrupo 1.2</v>
      </c>
      <c r="L678" s="28" t="s">
        <v>1556</v>
      </c>
      <c r="M678" s="28" t="s">
        <v>1557</v>
      </c>
      <c r="N678" s="36">
        <f t="shared" si="425"/>
        <v>34061.9</v>
      </c>
      <c r="O678" s="37">
        <f t="shared" si="426"/>
        <v>35638.839999999997</v>
      </c>
      <c r="P678" s="59">
        <f>IFERROR(VLOOKUP(B678,#REF!,2,FALSE),0)</f>
        <v>0</v>
      </c>
      <c r="Q678" s="60">
        <f>IFERROR(VLOOKUP(B678,#REF!,2,FALSE),0)</f>
        <v>0</v>
      </c>
      <c r="R678" s="53">
        <f t="shared" si="399"/>
        <v>0</v>
      </c>
      <c r="S678" s="67">
        <f t="shared" si="404"/>
        <v>0</v>
      </c>
      <c r="T678" s="65">
        <f t="shared" si="400"/>
        <v>0</v>
      </c>
      <c r="U678" s="64">
        <f t="shared" si="401"/>
        <v>0</v>
      </c>
      <c r="V678" s="21" t="e">
        <f>VLOOKUP(B678,Hoja1!$B$5:$H$749,21,FALSE)</f>
        <v>#REF!</v>
      </c>
      <c r="W678" s="63" t="e">
        <f t="shared" si="402"/>
        <v>#REF!</v>
      </c>
    </row>
    <row r="679" spans="1:23" x14ac:dyDescent="0.3">
      <c r="A679" s="4">
        <v>675</v>
      </c>
      <c r="B679" s="5" t="s">
        <v>1391</v>
      </c>
      <c r="C679" s="5" t="s">
        <v>1385</v>
      </c>
      <c r="D679" s="5" t="s">
        <v>1386</v>
      </c>
      <c r="E679" s="5" t="s">
        <v>1392</v>
      </c>
      <c r="F679" s="6" t="s">
        <v>12</v>
      </c>
      <c r="G679" s="15">
        <v>559775.66</v>
      </c>
      <c r="H679" s="15">
        <v>589674.85</v>
      </c>
      <c r="I679" s="23">
        <f t="shared" si="403"/>
        <v>5.3400000000000003E-2</v>
      </c>
      <c r="J679" s="22" t="s">
        <v>1548</v>
      </c>
      <c r="K679" s="31" t="str">
        <f t="shared" si="424"/>
        <v xml:space="preserve">Grupo 2 </v>
      </c>
      <c r="L679" s="24">
        <f t="shared" ref="L679" si="427">IF(H679&gt;=G679,10.8%," ")</f>
        <v>0.10800000000000001</v>
      </c>
      <c r="M679" s="24">
        <f t="shared" ref="M679" si="428">IF(H679&gt;=G679,16%," ")</f>
        <v>0.16</v>
      </c>
      <c r="N679" s="34">
        <f>ROUND(H679*(1+L679),2)</f>
        <v>653359.73</v>
      </c>
      <c r="O679" s="35">
        <f>ROUND(H679*(1+M679),2)</f>
        <v>684022.83</v>
      </c>
      <c r="P679" s="59">
        <f>IFERROR(VLOOKUP(B679,#REF!,2,FALSE),0)</f>
        <v>0</v>
      </c>
      <c r="Q679" s="60">
        <f>IFERROR(VLOOKUP(B679,#REF!,2,FALSE),0)</f>
        <v>0</v>
      </c>
      <c r="R679" s="53">
        <f t="shared" si="399"/>
        <v>0</v>
      </c>
      <c r="S679" s="67">
        <f t="shared" si="404"/>
        <v>0</v>
      </c>
      <c r="T679" s="65">
        <f t="shared" si="400"/>
        <v>0</v>
      </c>
      <c r="U679" s="64">
        <f t="shared" si="401"/>
        <v>0</v>
      </c>
      <c r="V679" s="21" t="e">
        <f>VLOOKUP(B679,Hoja1!$B$5:$H$749,21,FALSE)</f>
        <v>#REF!</v>
      </c>
      <c r="W679" s="63" t="e">
        <f t="shared" si="402"/>
        <v>#REF!</v>
      </c>
    </row>
    <row r="680" spans="1:23" x14ac:dyDescent="0.3">
      <c r="A680" s="4">
        <v>676</v>
      </c>
      <c r="B680" s="5" t="s">
        <v>1393</v>
      </c>
      <c r="C680" s="5" t="s">
        <v>1385</v>
      </c>
      <c r="D680" s="5" t="s">
        <v>1386</v>
      </c>
      <c r="E680" s="5" t="s">
        <v>1394</v>
      </c>
      <c r="F680" s="6" t="s">
        <v>12</v>
      </c>
      <c r="G680" s="15">
        <v>170268.28</v>
      </c>
      <c r="H680" s="15">
        <v>106690.48999999999</v>
      </c>
      <c r="I680" s="23">
        <f t="shared" si="403"/>
        <v>-0.37340000000000001</v>
      </c>
      <c r="J680" s="22" t="s">
        <v>1544</v>
      </c>
      <c r="K680" s="31" t="str">
        <f t="shared" si="424"/>
        <v>Subgrupo 1.2</v>
      </c>
      <c r="L680" s="28" t="s">
        <v>1556</v>
      </c>
      <c r="M680" s="28" t="s">
        <v>1557</v>
      </c>
      <c r="N680" s="36">
        <f>ROUND(IF(G680&lt;1.08*H680,G680,1.08*H680),2)</f>
        <v>115225.73</v>
      </c>
      <c r="O680" s="37">
        <f>ROUND(IF(1.05*G680&lt;1.13*H680,1.05*G680,1.13*H680),2)</f>
        <v>120560.25</v>
      </c>
      <c r="P680" s="59">
        <f>IFERROR(VLOOKUP(B680,#REF!,2,FALSE),0)</f>
        <v>0</v>
      </c>
      <c r="Q680" s="60">
        <f>IFERROR(VLOOKUP(B680,#REF!,2,FALSE),0)</f>
        <v>0</v>
      </c>
      <c r="R680" s="53">
        <f t="shared" si="399"/>
        <v>0</v>
      </c>
      <c r="S680" s="67">
        <f t="shared" si="404"/>
        <v>0</v>
      </c>
      <c r="T680" s="65">
        <f t="shared" si="400"/>
        <v>0</v>
      </c>
      <c r="U680" s="64">
        <f t="shared" si="401"/>
        <v>0</v>
      </c>
      <c r="V680" s="21" t="e">
        <f>VLOOKUP(B680,Hoja1!$B$5:$H$749,21,FALSE)</f>
        <v>#REF!</v>
      </c>
      <c r="W680" s="63" t="e">
        <f t="shared" si="402"/>
        <v>#REF!</v>
      </c>
    </row>
    <row r="681" spans="1:23" x14ac:dyDescent="0.3">
      <c r="A681" s="4">
        <v>677</v>
      </c>
      <c r="B681" s="5" t="s">
        <v>1395</v>
      </c>
      <c r="C681" s="5" t="s">
        <v>1385</v>
      </c>
      <c r="D681" s="5" t="s">
        <v>486</v>
      </c>
      <c r="E681" s="5" t="s">
        <v>486</v>
      </c>
      <c r="F681" s="6" t="s">
        <v>30</v>
      </c>
      <c r="G681" s="15">
        <v>519874.7</v>
      </c>
      <c r="H681" s="15">
        <v>436912.52</v>
      </c>
      <c r="I681" s="23">
        <f t="shared" si="403"/>
        <v>-0.15959999999999999</v>
      </c>
      <c r="J681" s="22" t="s">
        <v>1546</v>
      </c>
      <c r="K681" s="30" t="str">
        <f t="shared" si="405"/>
        <v>-20%≤ X &lt; -10%B</v>
      </c>
      <c r="L681" s="24" t="e">
        <f>VLOOKUP(K681,#REF!,2,FALSE)</f>
        <v>#REF!</v>
      </c>
      <c r="M681" s="24" t="e">
        <f>VLOOKUP(K681,#REF!,3,FALSE)</f>
        <v>#REF!</v>
      </c>
      <c r="N681" s="34" t="e">
        <f>ROUND(H681*(1+L681),2)</f>
        <v>#REF!</v>
      </c>
      <c r="O681" s="35" t="e">
        <f>ROUND(H681*(1+M681),2)</f>
        <v>#REF!</v>
      </c>
      <c r="P681" s="57">
        <f>IFERROR(VLOOKUP(B681,#REF!,2,FALSE),0)</f>
        <v>0</v>
      </c>
      <c r="Q681" s="58">
        <f>IFERROR(VLOOKUP(B681,#REF!,2,FALSE),0)</f>
        <v>0</v>
      </c>
      <c r="R681" s="54">
        <f t="shared" si="399"/>
        <v>0</v>
      </c>
      <c r="S681" s="67" t="e">
        <f t="shared" si="404"/>
        <v>#REF!</v>
      </c>
      <c r="T681" s="65" t="e">
        <f t="shared" si="400"/>
        <v>#REF!</v>
      </c>
      <c r="U681" s="64" t="e">
        <f t="shared" si="401"/>
        <v>#REF!</v>
      </c>
      <c r="V681" s="21" t="e">
        <f>VLOOKUP(B681,Hoja1!$B$5:$H$749,21,FALSE)</f>
        <v>#REF!</v>
      </c>
      <c r="W681" s="63" t="e">
        <f t="shared" si="402"/>
        <v>#REF!</v>
      </c>
    </row>
    <row r="682" spans="1:23" x14ac:dyDescent="0.3">
      <c r="A682" s="4">
        <v>678</v>
      </c>
      <c r="B682" s="5" t="s">
        <v>1396</v>
      </c>
      <c r="C682" s="5" t="s">
        <v>1385</v>
      </c>
      <c r="D682" s="5" t="s">
        <v>486</v>
      </c>
      <c r="E682" s="5" t="s">
        <v>480</v>
      </c>
      <c r="F682" s="6" t="s">
        <v>12</v>
      </c>
      <c r="G682" s="15">
        <v>42013.72</v>
      </c>
      <c r="H682" s="15">
        <v>40765.750000000007</v>
      </c>
      <c r="I682" s="23">
        <f t="shared" si="403"/>
        <v>-2.9700000000000001E-2</v>
      </c>
      <c r="J682" s="22" t="s">
        <v>1547</v>
      </c>
      <c r="K682" s="31" t="str">
        <f t="shared" ref="K682:K683" si="429">IF(AND(H682&gt;0,(0.5*G682)&gt;H682),"Subgrupo 1.1",IF(AND((0.5*G682)&lt;H682,G682&gt;H682),"Subgrupo 1.2","Grupo 2 "))</f>
        <v>Subgrupo 1.2</v>
      </c>
      <c r="L682" s="28" t="s">
        <v>1556</v>
      </c>
      <c r="M682" s="28" t="s">
        <v>1557</v>
      </c>
      <c r="N682" s="36">
        <f>ROUND(IF(G682&lt;1.08*H682,G682,1.08*H682),2)</f>
        <v>42013.72</v>
      </c>
      <c r="O682" s="37">
        <f>ROUND(IF(1.05*G682&lt;1.13*H682,1.05*G682,1.13*H682),2)</f>
        <v>44114.41</v>
      </c>
      <c r="P682" s="59">
        <f>IFERROR(VLOOKUP(B682,#REF!,2,FALSE),0)</f>
        <v>0</v>
      </c>
      <c r="Q682" s="60">
        <f>IFERROR(VLOOKUP(B682,#REF!,2,FALSE),0)</f>
        <v>0</v>
      </c>
      <c r="R682" s="53">
        <f t="shared" si="399"/>
        <v>0</v>
      </c>
      <c r="S682" s="67">
        <f t="shared" si="404"/>
        <v>0</v>
      </c>
      <c r="T682" s="65">
        <f t="shared" si="400"/>
        <v>0</v>
      </c>
      <c r="U682" s="64">
        <f t="shared" si="401"/>
        <v>0</v>
      </c>
      <c r="V682" s="21" t="e">
        <f>VLOOKUP(B682,Hoja1!$B$5:$H$749,21,FALSE)</f>
        <v>#REF!</v>
      </c>
      <c r="W682" s="63" t="e">
        <f t="shared" si="402"/>
        <v>#REF!</v>
      </c>
    </row>
    <row r="683" spans="1:23" x14ac:dyDescent="0.3">
      <c r="A683" s="4">
        <v>679</v>
      </c>
      <c r="B683" s="5" t="s">
        <v>1397</v>
      </c>
      <c r="C683" s="5" t="s">
        <v>1385</v>
      </c>
      <c r="D683" s="5" t="s">
        <v>486</v>
      </c>
      <c r="E683" s="5" t="s">
        <v>1398</v>
      </c>
      <c r="F683" s="6" t="s">
        <v>12</v>
      </c>
      <c r="G683" s="15">
        <v>96165.48</v>
      </c>
      <c r="H683" s="15">
        <v>108767.90000000001</v>
      </c>
      <c r="I683" s="23">
        <f t="shared" si="403"/>
        <v>0.13100000000000001</v>
      </c>
      <c r="J683" s="22" t="s">
        <v>1549</v>
      </c>
      <c r="K683" s="31" t="str">
        <f t="shared" si="429"/>
        <v xml:space="preserve">Grupo 2 </v>
      </c>
      <c r="L683" s="24">
        <f t="shared" ref="L683" si="430">IF(H683&gt;=G683,10.8%," ")</f>
        <v>0.10800000000000001</v>
      </c>
      <c r="M683" s="24">
        <f t="shared" ref="M683" si="431">IF(H683&gt;=G683,16%," ")</f>
        <v>0.16</v>
      </c>
      <c r="N683" s="34">
        <f>ROUND(H683*(1+L683),2)</f>
        <v>120514.83</v>
      </c>
      <c r="O683" s="35">
        <f>ROUND(H683*(1+M683),2)</f>
        <v>126170.76</v>
      </c>
      <c r="P683" s="59">
        <f>IFERROR(VLOOKUP(B683,#REF!,2,FALSE),0)</f>
        <v>0</v>
      </c>
      <c r="Q683" s="60">
        <f>IFERROR(VLOOKUP(B683,#REF!,2,FALSE),0)</f>
        <v>0</v>
      </c>
      <c r="R683" s="53">
        <f t="shared" si="399"/>
        <v>0</v>
      </c>
      <c r="S683" s="67">
        <f t="shared" si="404"/>
        <v>0</v>
      </c>
      <c r="T683" s="65">
        <f t="shared" si="400"/>
        <v>0</v>
      </c>
      <c r="U683" s="64">
        <f t="shared" si="401"/>
        <v>0</v>
      </c>
      <c r="V683" s="21" t="e">
        <f>VLOOKUP(B683,Hoja1!$B$5:$H$749,21,FALSE)</f>
        <v>#REF!</v>
      </c>
      <c r="W683" s="63" t="e">
        <f t="shared" si="402"/>
        <v>#REF!</v>
      </c>
    </row>
    <row r="684" spans="1:23" x14ac:dyDescent="0.3">
      <c r="A684" s="4">
        <v>680</v>
      </c>
      <c r="B684" s="5" t="s">
        <v>1399</v>
      </c>
      <c r="C684" s="5" t="s">
        <v>1385</v>
      </c>
      <c r="D684" s="5" t="s">
        <v>1400</v>
      </c>
      <c r="E684" s="5" t="s">
        <v>1401</v>
      </c>
      <c r="F684" s="6" t="s">
        <v>30</v>
      </c>
      <c r="G684" s="15">
        <v>211628.20999999996</v>
      </c>
      <c r="H684" s="15">
        <v>234912.24</v>
      </c>
      <c r="I684" s="23">
        <f t="shared" si="403"/>
        <v>0.11</v>
      </c>
      <c r="J684" s="22" t="s">
        <v>1549</v>
      </c>
      <c r="K684" s="30" t="str">
        <f t="shared" si="405"/>
        <v>10%≤ X &lt; 20%B</v>
      </c>
      <c r="L684" s="24" t="e">
        <f>VLOOKUP(K684,#REF!,2,FALSE)</f>
        <v>#REF!</v>
      </c>
      <c r="M684" s="24" t="e">
        <f>VLOOKUP(K684,#REF!,3,FALSE)</f>
        <v>#REF!</v>
      </c>
      <c r="N684" s="34" t="e">
        <f t="shared" ref="N684:N685" si="432">ROUND(H684*(1+L684),2)</f>
        <v>#REF!</v>
      </c>
      <c r="O684" s="35" t="e">
        <f t="shared" ref="O684:O685" si="433">ROUND(H684*(1+M684),2)</f>
        <v>#REF!</v>
      </c>
      <c r="P684" s="57">
        <f>IFERROR(VLOOKUP(B684,#REF!,2,FALSE),0)</f>
        <v>0</v>
      </c>
      <c r="Q684" s="58">
        <f>IFERROR(VLOOKUP(B684,#REF!,2,FALSE),0)</f>
        <v>0</v>
      </c>
      <c r="R684" s="54">
        <f t="shared" si="399"/>
        <v>0</v>
      </c>
      <c r="S684" s="67" t="e">
        <f t="shared" si="404"/>
        <v>#REF!</v>
      </c>
      <c r="T684" s="65" t="e">
        <f t="shared" si="400"/>
        <v>#REF!</v>
      </c>
      <c r="U684" s="64" t="e">
        <f t="shared" si="401"/>
        <v>#REF!</v>
      </c>
      <c r="V684" s="21" t="e">
        <f>VLOOKUP(B684,Hoja1!$B$5:$H$749,21,FALSE)</f>
        <v>#REF!</v>
      </c>
      <c r="W684" s="63" t="e">
        <f t="shared" si="402"/>
        <v>#REF!</v>
      </c>
    </row>
    <row r="685" spans="1:23" x14ac:dyDescent="0.3">
      <c r="A685" s="4">
        <v>681</v>
      </c>
      <c r="B685" s="5" t="s">
        <v>1402</v>
      </c>
      <c r="C685" s="5" t="s">
        <v>1385</v>
      </c>
      <c r="D685" s="5" t="s">
        <v>1403</v>
      </c>
      <c r="E685" s="5" t="s">
        <v>1404</v>
      </c>
      <c r="F685" s="6" t="s">
        <v>30</v>
      </c>
      <c r="G685" s="15">
        <v>264744.48</v>
      </c>
      <c r="H685" s="15">
        <v>222505.22999999998</v>
      </c>
      <c r="I685" s="23">
        <f t="shared" si="403"/>
        <v>-0.1595</v>
      </c>
      <c r="J685" s="22" t="s">
        <v>1546</v>
      </c>
      <c r="K685" s="30" t="str">
        <f t="shared" si="405"/>
        <v>-20%≤ X &lt; -10%B</v>
      </c>
      <c r="L685" s="24" t="e">
        <f>VLOOKUP(K685,#REF!,2,FALSE)</f>
        <v>#REF!</v>
      </c>
      <c r="M685" s="24" t="e">
        <f>VLOOKUP(K685,#REF!,3,FALSE)</f>
        <v>#REF!</v>
      </c>
      <c r="N685" s="34" t="e">
        <f t="shared" si="432"/>
        <v>#REF!</v>
      </c>
      <c r="O685" s="35" t="e">
        <f t="shared" si="433"/>
        <v>#REF!</v>
      </c>
      <c r="P685" s="57">
        <f>IFERROR(VLOOKUP(B685,#REF!,2,FALSE),0)</f>
        <v>0</v>
      </c>
      <c r="Q685" s="58">
        <f>IFERROR(VLOOKUP(B685,#REF!,2,FALSE),0)</f>
        <v>0</v>
      </c>
      <c r="R685" s="54">
        <f t="shared" si="399"/>
        <v>0</v>
      </c>
      <c r="S685" s="67" t="e">
        <f t="shared" si="404"/>
        <v>#REF!</v>
      </c>
      <c r="T685" s="65" t="e">
        <f t="shared" si="400"/>
        <v>#REF!</v>
      </c>
      <c r="U685" s="64" t="e">
        <f t="shared" si="401"/>
        <v>#REF!</v>
      </c>
      <c r="V685" s="21" t="e">
        <f>VLOOKUP(B685,Hoja1!$B$5:$H$749,21,FALSE)</f>
        <v>#REF!</v>
      </c>
      <c r="W685" s="63" t="e">
        <f t="shared" si="402"/>
        <v>#REF!</v>
      </c>
    </row>
    <row r="686" spans="1:23" x14ac:dyDescent="0.3">
      <c r="A686" s="4">
        <v>682</v>
      </c>
      <c r="B686" s="5" t="s">
        <v>1405</v>
      </c>
      <c r="C686" s="5" t="s">
        <v>1385</v>
      </c>
      <c r="D686" s="5" t="s">
        <v>1403</v>
      </c>
      <c r="E686" s="5" t="s">
        <v>1406</v>
      </c>
      <c r="F686" s="6" t="s">
        <v>12</v>
      </c>
      <c r="G686" s="15">
        <v>3882.02</v>
      </c>
      <c r="H686" s="15">
        <v>6037.5700000000006</v>
      </c>
      <c r="I686" s="23">
        <f t="shared" si="403"/>
        <v>0.55530000000000002</v>
      </c>
      <c r="J686" s="22" t="s">
        <v>1550</v>
      </c>
      <c r="K686" s="31" t="str">
        <f>IF(AND(H686&gt;0,(0.5*G686)&gt;H686),"Subgrupo 1.1",IF(AND((0.5*G686)&lt;H686,G686&gt;H686),"Subgrupo 1.2","Grupo 2 "))</f>
        <v xml:space="preserve">Grupo 2 </v>
      </c>
      <c r="L686" s="24">
        <f>IF(H686&gt;=G686,10.8%," ")</f>
        <v>0.10800000000000001</v>
      </c>
      <c r="M686" s="24">
        <f>IF(H686&gt;=G686,16%," ")</f>
        <v>0.16</v>
      </c>
      <c r="N686" s="34">
        <f>ROUND(H686*(1+L686),2)</f>
        <v>6689.63</v>
      </c>
      <c r="O686" s="35">
        <f>ROUND(H686*(1+M686),2)</f>
        <v>7003.58</v>
      </c>
      <c r="P686" s="59">
        <f>IFERROR(VLOOKUP(B686,#REF!,2,FALSE),0)</f>
        <v>0</v>
      </c>
      <c r="Q686" s="60">
        <f>IFERROR(VLOOKUP(B686,#REF!,2,FALSE),0)</f>
        <v>0</v>
      </c>
      <c r="R686" s="53">
        <f t="shared" si="399"/>
        <v>0</v>
      </c>
      <c r="S686" s="67">
        <f t="shared" si="404"/>
        <v>0</v>
      </c>
      <c r="T686" s="65">
        <f t="shared" si="400"/>
        <v>0</v>
      </c>
      <c r="U686" s="64">
        <f t="shared" si="401"/>
        <v>0</v>
      </c>
      <c r="V686" s="21" t="e">
        <f>VLOOKUP(B686,Hoja1!$B$5:$H$749,21,FALSE)</f>
        <v>#REF!</v>
      </c>
      <c r="W686" s="63" t="e">
        <f t="shared" si="402"/>
        <v>#REF!</v>
      </c>
    </row>
    <row r="687" spans="1:23" x14ac:dyDescent="0.3">
      <c r="A687" s="4">
        <v>683</v>
      </c>
      <c r="B687" s="5" t="s">
        <v>1407</v>
      </c>
      <c r="C687" s="5" t="s">
        <v>1385</v>
      </c>
      <c r="D687" s="5" t="s">
        <v>1408</v>
      </c>
      <c r="E687" s="5" t="s">
        <v>1408</v>
      </c>
      <c r="F687" s="6" t="s">
        <v>30</v>
      </c>
      <c r="G687" s="15">
        <v>693353.30999999994</v>
      </c>
      <c r="H687" s="15">
        <v>533404.17999999993</v>
      </c>
      <c r="I687" s="23">
        <f t="shared" si="403"/>
        <v>-0.23069999999999999</v>
      </c>
      <c r="J687" s="22" t="s">
        <v>1545</v>
      </c>
      <c r="K687" s="30" t="str">
        <f t="shared" si="405"/>
        <v>-30%≤ X &lt; -20%B</v>
      </c>
      <c r="L687" s="24" t="e">
        <f>VLOOKUP(K687,#REF!,2,FALSE)</f>
        <v>#REF!</v>
      </c>
      <c r="M687" s="24" t="e">
        <f>VLOOKUP(K687,#REF!,3,FALSE)</f>
        <v>#REF!</v>
      </c>
      <c r="N687" s="34" t="e">
        <f t="shared" ref="N687:N689" si="434">ROUND(H687*(1+L687),2)</f>
        <v>#REF!</v>
      </c>
      <c r="O687" s="35" t="e">
        <f t="shared" ref="O687:O689" si="435">ROUND(H687*(1+M687),2)</f>
        <v>#REF!</v>
      </c>
      <c r="P687" s="57">
        <f>IFERROR(VLOOKUP(B687,#REF!,2,FALSE),0)</f>
        <v>0</v>
      </c>
      <c r="Q687" s="58">
        <f>IFERROR(VLOOKUP(B687,#REF!,2,FALSE),0)</f>
        <v>0</v>
      </c>
      <c r="R687" s="54">
        <f t="shared" si="399"/>
        <v>0</v>
      </c>
      <c r="S687" s="67" t="e">
        <f t="shared" si="404"/>
        <v>#REF!</v>
      </c>
      <c r="T687" s="65" t="e">
        <f t="shared" si="400"/>
        <v>#REF!</v>
      </c>
      <c r="U687" s="64" t="e">
        <f t="shared" si="401"/>
        <v>#REF!</v>
      </c>
      <c r="V687" s="21" t="e">
        <f>VLOOKUP(B687,Hoja1!$B$5:$H$749,21,FALSE)</f>
        <v>#REF!</v>
      </c>
      <c r="W687" s="63" t="e">
        <f t="shared" si="402"/>
        <v>#REF!</v>
      </c>
    </row>
    <row r="688" spans="1:23" x14ac:dyDescent="0.3">
      <c r="A688" s="4">
        <v>684</v>
      </c>
      <c r="B688" s="5" t="s">
        <v>1409</v>
      </c>
      <c r="C688" s="5" t="s">
        <v>1385</v>
      </c>
      <c r="D688" s="5" t="s">
        <v>275</v>
      </c>
      <c r="E688" s="5" t="s">
        <v>1410</v>
      </c>
      <c r="F688" s="6" t="s">
        <v>9</v>
      </c>
      <c r="G688" s="15">
        <v>1420910.3800000001</v>
      </c>
      <c r="H688" s="15">
        <v>950191.64</v>
      </c>
      <c r="I688" s="23">
        <f t="shared" si="403"/>
        <v>-0.33129999999999998</v>
      </c>
      <c r="J688" s="22" t="s">
        <v>1544</v>
      </c>
      <c r="K688" s="30" t="str">
        <f t="shared" si="405"/>
        <v>-40%≤ X &lt; -30%A</v>
      </c>
      <c r="L688" s="24" t="e">
        <f>VLOOKUP(K688,#REF!,2,FALSE)</f>
        <v>#REF!</v>
      </c>
      <c r="M688" s="24" t="e">
        <f>VLOOKUP(K688,#REF!,3,FALSE)</f>
        <v>#REF!</v>
      </c>
      <c r="N688" s="34" t="e">
        <f t="shared" si="434"/>
        <v>#REF!</v>
      </c>
      <c r="O688" s="35" t="e">
        <f t="shared" si="435"/>
        <v>#REF!</v>
      </c>
      <c r="P688" s="57">
        <f>IFERROR(VLOOKUP(B688,#REF!,2,FALSE),0)</f>
        <v>0</v>
      </c>
      <c r="Q688" s="58">
        <f>IFERROR(VLOOKUP(B688,#REF!,2,FALSE),0)</f>
        <v>0</v>
      </c>
      <c r="R688" s="54">
        <f t="shared" si="399"/>
        <v>0</v>
      </c>
      <c r="S688" s="67" t="e">
        <f t="shared" si="404"/>
        <v>#REF!</v>
      </c>
      <c r="T688" s="65" t="e">
        <f t="shared" si="400"/>
        <v>#REF!</v>
      </c>
      <c r="U688" s="64" t="e">
        <f t="shared" si="401"/>
        <v>#REF!</v>
      </c>
      <c r="V688" s="21" t="e">
        <f>VLOOKUP(B688,Hoja1!$B$5:$H$749,21,FALSE)</f>
        <v>#REF!</v>
      </c>
      <c r="W688" s="63" t="e">
        <f t="shared" si="402"/>
        <v>#REF!</v>
      </c>
    </row>
    <row r="689" spans="1:23" x14ac:dyDescent="0.3">
      <c r="A689" s="4">
        <v>685</v>
      </c>
      <c r="B689" s="5" t="s">
        <v>1411</v>
      </c>
      <c r="C689" s="5" t="s">
        <v>1385</v>
      </c>
      <c r="D689" s="5" t="s">
        <v>1412</v>
      </c>
      <c r="E689" s="5" t="s">
        <v>1412</v>
      </c>
      <c r="F689" s="6" t="s">
        <v>30</v>
      </c>
      <c r="G689" s="15">
        <v>235509.6</v>
      </c>
      <c r="H689" s="15">
        <v>291515.66000000003</v>
      </c>
      <c r="I689" s="23">
        <f t="shared" si="403"/>
        <v>0.23780000000000001</v>
      </c>
      <c r="J689" s="22" t="s">
        <v>1550</v>
      </c>
      <c r="K689" s="30" t="str">
        <f t="shared" si="405"/>
        <v>20%≤ XB</v>
      </c>
      <c r="L689" s="24" t="e">
        <f>VLOOKUP(K689,#REF!,2,FALSE)</f>
        <v>#REF!</v>
      </c>
      <c r="M689" s="24" t="e">
        <f>VLOOKUP(K689,#REF!,3,FALSE)</f>
        <v>#REF!</v>
      </c>
      <c r="N689" s="34" t="e">
        <f t="shared" si="434"/>
        <v>#REF!</v>
      </c>
      <c r="O689" s="35" t="e">
        <f t="shared" si="435"/>
        <v>#REF!</v>
      </c>
      <c r="P689" s="57">
        <f>IFERROR(VLOOKUP(B689,#REF!,2,FALSE),0)</f>
        <v>0</v>
      </c>
      <c r="Q689" s="58">
        <f>IFERROR(VLOOKUP(B689,#REF!,2,FALSE),0)</f>
        <v>0</v>
      </c>
      <c r="R689" s="54">
        <f t="shared" si="399"/>
        <v>0</v>
      </c>
      <c r="S689" s="67" t="e">
        <f t="shared" si="404"/>
        <v>#REF!</v>
      </c>
      <c r="T689" s="65" t="e">
        <f t="shared" si="400"/>
        <v>#REF!</v>
      </c>
      <c r="U689" s="64" t="e">
        <f t="shared" si="401"/>
        <v>#REF!</v>
      </c>
      <c r="V689" s="21" t="e">
        <f>VLOOKUP(B689,Hoja1!$B$5:$H$749,21,FALSE)</f>
        <v>#REF!</v>
      </c>
      <c r="W689" s="63" t="e">
        <f t="shared" si="402"/>
        <v>#REF!</v>
      </c>
    </row>
    <row r="690" spans="1:23" x14ac:dyDescent="0.3">
      <c r="A690" s="4">
        <v>686</v>
      </c>
      <c r="B690" s="5" t="s">
        <v>1413</v>
      </c>
      <c r="C690" s="5" t="s">
        <v>1385</v>
      </c>
      <c r="D690" s="5" t="s">
        <v>1412</v>
      </c>
      <c r="E690" s="5" t="s">
        <v>1414</v>
      </c>
      <c r="F690" s="6" t="s">
        <v>12</v>
      </c>
      <c r="G690" s="15">
        <v>8970.7199999999993</v>
      </c>
      <c r="H690" s="15">
        <v>6435.16</v>
      </c>
      <c r="I690" s="23">
        <f t="shared" si="403"/>
        <v>-0.28260000000000002</v>
      </c>
      <c r="J690" s="22" t="s">
        <v>1545</v>
      </c>
      <c r="K690" s="31" t="str">
        <f t="shared" ref="K690:K694" si="436">IF(AND(H690&gt;0,(0.5*G690)&gt;H690),"Subgrupo 1.1",IF(AND((0.5*G690)&lt;H690,G690&gt;H690),"Subgrupo 1.2","Grupo 2 "))</f>
        <v>Subgrupo 1.2</v>
      </c>
      <c r="L690" s="28" t="s">
        <v>1556</v>
      </c>
      <c r="M690" s="28" t="s">
        <v>1557</v>
      </c>
      <c r="N690" s="36">
        <f>ROUND(IF(G690&lt;1.08*H690,G690,1.08*H690),2)</f>
        <v>6949.97</v>
      </c>
      <c r="O690" s="37">
        <f>ROUND(IF(1.05*G690&lt;1.13*H690,1.05*G690,1.13*H690),2)</f>
        <v>7271.73</v>
      </c>
      <c r="P690" s="59">
        <f>IFERROR(VLOOKUP(B690,#REF!,2,FALSE),0)</f>
        <v>0</v>
      </c>
      <c r="Q690" s="60">
        <f>IFERROR(VLOOKUP(B690,#REF!,2,FALSE),0)</f>
        <v>0</v>
      </c>
      <c r="R690" s="53">
        <f t="shared" si="399"/>
        <v>0</v>
      </c>
      <c r="S690" s="67">
        <f t="shared" si="404"/>
        <v>0</v>
      </c>
      <c r="T690" s="65">
        <f t="shared" si="400"/>
        <v>0</v>
      </c>
      <c r="U690" s="64">
        <f t="shared" si="401"/>
        <v>0</v>
      </c>
      <c r="V690" s="21" t="e">
        <f>VLOOKUP(B690,Hoja1!$B$5:$H$749,21,FALSE)</f>
        <v>#REF!</v>
      </c>
      <c r="W690" s="63" t="e">
        <f t="shared" si="402"/>
        <v>#REF!</v>
      </c>
    </row>
    <row r="691" spans="1:23" x14ac:dyDescent="0.3">
      <c r="A691" s="4">
        <v>687</v>
      </c>
      <c r="B691" s="5" t="s">
        <v>1415</v>
      </c>
      <c r="C691" s="5" t="s">
        <v>1385</v>
      </c>
      <c r="D691" s="5" t="s">
        <v>1412</v>
      </c>
      <c r="E691" s="5" t="s">
        <v>1416</v>
      </c>
      <c r="F691" s="6" t="s">
        <v>12</v>
      </c>
      <c r="G691" s="15">
        <v>0</v>
      </c>
      <c r="H691" s="15">
        <v>0</v>
      </c>
      <c r="I691" s="23">
        <f t="shared" si="403"/>
        <v>0</v>
      </c>
      <c r="J691" s="22" t="s">
        <v>1548</v>
      </c>
      <c r="K691" s="31" t="s">
        <v>1559</v>
      </c>
      <c r="L691" s="22" t="str">
        <f>IFERROR(VLOOKUP(B691,#REF!,5,FALSE)," ")</f>
        <v xml:space="preserve"> </v>
      </c>
      <c r="M691" s="22" t="str">
        <f>IFERROR(VLOOKUP(B691,#REF!,6,FALSE)," ")</f>
        <v xml:space="preserve"> </v>
      </c>
      <c r="N691" s="34" t="str">
        <f>+L691</f>
        <v xml:space="preserve"> </v>
      </c>
      <c r="O691" s="35" t="str">
        <f>+M691</f>
        <v xml:space="preserve"> </v>
      </c>
      <c r="P691" s="59">
        <f>IFERROR(VLOOKUP(B691,#REF!,2,FALSE),0)</f>
        <v>0</v>
      </c>
      <c r="Q691" s="60">
        <f>IFERROR(VLOOKUP(B691,#REF!,2,FALSE),0)</f>
        <v>0</v>
      </c>
      <c r="R691" s="53">
        <f t="shared" si="399"/>
        <v>0</v>
      </c>
      <c r="S691" s="67">
        <f t="shared" si="404"/>
        <v>0</v>
      </c>
      <c r="T691" s="65">
        <f t="shared" si="400"/>
        <v>0</v>
      </c>
      <c r="U691" s="64">
        <f t="shared" si="401"/>
        <v>0</v>
      </c>
      <c r="V691" s="21" t="e">
        <f>VLOOKUP(B691,Hoja1!$B$5:$H$749,21,FALSE)</f>
        <v>#REF!</v>
      </c>
      <c r="W691" s="63" t="e">
        <f t="shared" si="402"/>
        <v>#REF!</v>
      </c>
    </row>
    <row r="692" spans="1:23" x14ac:dyDescent="0.3">
      <c r="A692" s="4">
        <v>688</v>
      </c>
      <c r="B692" s="5" t="s">
        <v>1417</v>
      </c>
      <c r="C692" s="5" t="s">
        <v>1385</v>
      </c>
      <c r="D692" s="5" t="s">
        <v>1412</v>
      </c>
      <c r="E692" s="5" t="s">
        <v>1418</v>
      </c>
      <c r="F692" s="6" t="s">
        <v>12</v>
      </c>
      <c r="G692" s="15">
        <v>69176.67</v>
      </c>
      <c r="H692" s="15">
        <v>68778.87</v>
      </c>
      <c r="I692" s="23">
        <f t="shared" si="403"/>
        <v>-5.7999999999999996E-3</v>
      </c>
      <c r="J692" s="22" t="s">
        <v>1548</v>
      </c>
      <c r="K692" s="31" t="str">
        <f t="shared" si="436"/>
        <v>Subgrupo 1.2</v>
      </c>
      <c r="L692" s="28" t="s">
        <v>1556</v>
      </c>
      <c r="M692" s="28" t="s">
        <v>1557</v>
      </c>
      <c r="N692" s="36">
        <f>ROUND(IF(G692&lt;1.08*H692,G692,1.08*H692),2)</f>
        <v>69176.67</v>
      </c>
      <c r="O692" s="37">
        <f>ROUND(IF(1.05*G692&lt;1.13*H692,1.05*G692,1.13*H692),2)</f>
        <v>72635.5</v>
      </c>
      <c r="P692" s="59">
        <f>IFERROR(VLOOKUP(B692,#REF!,2,FALSE),0)</f>
        <v>0</v>
      </c>
      <c r="Q692" s="60">
        <f>IFERROR(VLOOKUP(B692,#REF!,2,FALSE),0)</f>
        <v>0</v>
      </c>
      <c r="R692" s="53">
        <f t="shared" si="399"/>
        <v>0</v>
      </c>
      <c r="S692" s="67">
        <f t="shared" si="404"/>
        <v>0</v>
      </c>
      <c r="T692" s="65">
        <f t="shared" si="400"/>
        <v>0</v>
      </c>
      <c r="U692" s="64">
        <f t="shared" si="401"/>
        <v>0</v>
      </c>
      <c r="V692" s="21" t="e">
        <f>VLOOKUP(B692,Hoja1!$B$5:$H$749,21,FALSE)</f>
        <v>#REF!</v>
      </c>
      <c r="W692" s="63" t="e">
        <f t="shared" si="402"/>
        <v>#REF!</v>
      </c>
    </row>
    <row r="693" spans="1:23" x14ac:dyDescent="0.3">
      <c r="A693" s="4">
        <v>689</v>
      </c>
      <c r="B693" s="5" t="s">
        <v>1419</v>
      </c>
      <c r="C693" s="5" t="s">
        <v>1385</v>
      </c>
      <c r="D693" s="5" t="s">
        <v>1412</v>
      </c>
      <c r="E693" s="5" t="s">
        <v>46</v>
      </c>
      <c r="F693" s="6" t="s">
        <v>12</v>
      </c>
      <c r="G693" s="15">
        <v>4193.7299999999996</v>
      </c>
      <c r="H693" s="15">
        <v>9497.93</v>
      </c>
      <c r="I693" s="23">
        <f t="shared" si="403"/>
        <v>1.2647999999999999</v>
      </c>
      <c r="J693" s="22" t="s">
        <v>1550</v>
      </c>
      <c r="K693" s="31" t="str">
        <f t="shared" si="436"/>
        <v xml:space="preserve">Grupo 2 </v>
      </c>
      <c r="L693" s="24">
        <f t="shared" ref="L693:L694" si="437">IF(H693&gt;=G693,10.8%," ")</f>
        <v>0.10800000000000001</v>
      </c>
      <c r="M693" s="24">
        <f t="shared" ref="M693:M694" si="438">IF(H693&gt;=G693,16%," ")</f>
        <v>0.16</v>
      </c>
      <c r="N693" s="34">
        <f t="shared" ref="N693:N694" si="439">ROUND(H693*(1+L693),2)</f>
        <v>10523.71</v>
      </c>
      <c r="O693" s="35">
        <f t="shared" ref="O693:O694" si="440">ROUND(H693*(1+M693),2)</f>
        <v>11017.6</v>
      </c>
      <c r="P693" s="59">
        <f>IFERROR(VLOOKUP(B693,#REF!,2,FALSE),0)</f>
        <v>0</v>
      </c>
      <c r="Q693" s="60">
        <f>IFERROR(VLOOKUP(B693,#REF!,2,FALSE),0)</f>
        <v>0</v>
      </c>
      <c r="R693" s="53">
        <f t="shared" si="399"/>
        <v>0</v>
      </c>
      <c r="S693" s="67">
        <f t="shared" si="404"/>
        <v>0</v>
      </c>
      <c r="T693" s="65">
        <f t="shared" si="400"/>
        <v>0</v>
      </c>
      <c r="U693" s="64">
        <f t="shared" si="401"/>
        <v>0</v>
      </c>
      <c r="V693" s="21" t="e">
        <f>VLOOKUP(B693,Hoja1!$B$5:$H$749,21,FALSE)</f>
        <v>#REF!</v>
      </c>
      <c r="W693" s="63" t="e">
        <f t="shared" si="402"/>
        <v>#REF!</v>
      </c>
    </row>
    <row r="694" spans="1:23" x14ac:dyDescent="0.3">
      <c r="A694" s="4">
        <v>690</v>
      </c>
      <c r="B694" s="5" t="s">
        <v>1420</v>
      </c>
      <c r="C694" s="5" t="s">
        <v>1385</v>
      </c>
      <c r="D694" s="5" t="s">
        <v>1412</v>
      </c>
      <c r="E694" s="5" t="s">
        <v>1421</v>
      </c>
      <c r="F694" s="6" t="s">
        <v>12</v>
      </c>
      <c r="G694" s="15">
        <v>58947.47</v>
      </c>
      <c r="H694" s="15">
        <v>100672.28</v>
      </c>
      <c r="I694" s="23">
        <f t="shared" si="403"/>
        <v>0.70779999999999998</v>
      </c>
      <c r="J694" s="22" t="s">
        <v>1550</v>
      </c>
      <c r="K694" s="31" t="str">
        <f t="shared" si="436"/>
        <v xml:space="preserve">Grupo 2 </v>
      </c>
      <c r="L694" s="24">
        <f t="shared" si="437"/>
        <v>0.10800000000000001</v>
      </c>
      <c r="M694" s="24">
        <f t="shared" si="438"/>
        <v>0.16</v>
      </c>
      <c r="N694" s="34">
        <f t="shared" si="439"/>
        <v>111544.89</v>
      </c>
      <c r="O694" s="35">
        <f t="shared" si="440"/>
        <v>116779.84</v>
      </c>
      <c r="P694" s="59">
        <f>IFERROR(VLOOKUP(B694,#REF!,2,FALSE),0)</f>
        <v>0</v>
      </c>
      <c r="Q694" s="60">
        <f>IFERROR(VLOOKUP(B694,#REF!,2,FALSE),0)</f>
        <v>0</v>
      </c>
      <c r="R694" s="53">
        <f t="shared" si="399"/>
        <v>0</v>
      </c>
      <c r="S694" s="67">
        <f t="shared" si="404"/>
        <v>0</v>
      </c>
      <c r="T694" s="65">
        <f t="shared" si="400"/>
        <v>0</v>
      </c>
      <c r="U694" s="64">
        <f t="shared" si="401"/>
        <v>0</v>
      </c>
      <c r="V694" s="21" t="e">
        <f>VLOOKUP(B694,Hoja1!$B$5:$H$749,21,FALSE)</f>
        <v>#REF!</v>
      </c>
      <c r="W694" s="63" t="e">
        <f t="shared" si="402"/>
        <v>#REF!</v>
      </c>
    </row>
    <row r="695" spans="1:23" x14ac:dyDescent="0.3">
      <c r="A695" s="4">
        <v>691</v>
      </c>
      <c r="B695" s="5" t="s">
        <v>1422</v>
      </c>
      <c r="C695" s="5" t="s">
        <v>1385</v>
      </c>
      <c r="D695" s="5" t="s">
        <v>1423</v>
      </c>
      <c r="E695" s="5" t="s">
        <v>1423</v>
      </c>
      <c r="F695" s="6" t="s">
        <v>9</v>
      </c>
      <c r="G695" s="15">
        <v>1048199.0199999999</v>
      </c>
      <c r="H695" s="15">
        <v>765061.29999999981</v>
      </c>
      <c r="I695" s="23">
        <f t="shared" si="403"/>
        <v>-0.27010000000000001</v>
      </c>
      <c r="J695" s="22" t="s">
        <v>1545</v>
      </c>
      <c r="K695" s="30" t="str">
        <f t="shared" si="405"/>
        <v>-30%≤ X &lt; -20%A</v>
      </c>
      <c r="L695" s="24" t="e">
        <f>VLOOKUP(K695,#REF!,2,FALSE)</f>
        <v>#REF!</v>
      </c>
      <c r="M695" s="24" t="e">
        <f>VLOOKUP(K695,#REF!,3,FALSE)</f>
        <v>#REF!</v>
      </c>
      <c r="N695" s="34" t="e">
        <f>ROUND(H695*(1+L695),2)</f>
        <v>#REF!</v>
      </c>
      <c r="O695" s="35" t="e">
        <f>ROUND(H695*(1+M695),2)</f>
        <v>#REF!</v>
      </c>
      <c r="P695" s="57">
        <f>IFERROR(VLOOKUP(B695,#REF!,2,FALSE),0)</f>
        <v>0</v>
      </c>
      <c r="Q695" s="58">
        <f>IFERROR(VLOOKUP(B695,#REF!,2,FALSE),0)</f>
        <v>0</v>
      </c>
      <c r="R695" s="54">
        <f t="shared" si="399"/>
        <v>0</v>
      </c>
      <c r="S695" s="67" t="e">
        <f t="shared" si="404"/>
        <v>#REF!</v>
      </c>
      <c r="T695" s="65" t="e">
        <f t="shared" si="400"/>
        <v>#REF!</v>
      </c>
      <c r="U695" s="64" t="e">
        <f t="shared" si="401"/>
        <v>#REF!</v>
      </c>
      <c r="V695" s="21" t="e">
        <f>VLOOKUP(B695,Hoja1!$B$5:$H$749,21,FALSE)</f>
        <v>#REF!</v>
      </c>
      <c r="W695" s="63" t="e">
        <f t="shared" si="402"/>
        <v>#REF!</v>
      </c>
    </row>
    <row r="696" spans="1:23" x14ac:dyDescent="0.3">
      <c r="A696" s="4">
        <v>692</v>
      </c>
      <c r="B696" s="5" t="s">
        <v>1424</v>
      </c>
      <c r="C696" s="5" t="s">
        <v>1385</v>
      </c>
      <c r="D696" s="5" t="s">
        <v>1423</v>
      </c>
      <c r="E696" s="5" t="s">
        <v>1425</v>
      </c>
      <c r="F696" s="6" t="s">
        <v>12</v>
      </c>
      <c r="G696" s="15">
        <v>422338.69</v>
      </c>
      <c r="H696" s="15">
        <v>383573.66000000003</v>
      </c>
      <c r="I696" s="23">
        <f t="shared" si="403"/>
        <v>-9.1800000000000007E-2</v>
      </c>
      <c r="J696" s="22" t="s">
        <v>1547</v>
      </c>
      <c r="K696" s="31" t="str">
        <f>IF(AND(H696&gt;0,(0.5*G696)&gt;H696),"Subgrupo 1.1",IF(AND((0.5*G696)&lt;H696,G696&gt;H696),"Subgrupo 1.2","Grupo 2 "))</f>
        <v>Subgrupo 1.2</v>
      </c>
      <c r="L696" s="28" t="s">
        <v>1556</v>
      </c>
      <c r="M696" s="28" t="s">
        <v>1557</v>
      </c>
      <c r="N696" s="36">
        <f>ROUND(IF(G696&lt;1.08*H696,G696,1.08*H696),2)</f>
        <v>414259.55</v>
      </c>
      <c r="O696" s="37">
        <f>ROUND(IF(1.05*G696&lt;1.13*H696,1.05*G696,1.13*H696),2)</f>
        <v>433438.24</v>
      </c>
      <c r="P696" s="59">
        <f>IFERROR(VLOOKUP(B696,#REF!,2,FALSE),0)</f>
        <v>0</v>
      </c>
      <c r="Q696" s="60">
        <f>IFERROR(VLOOKUP(B696,#REF!,2,FALSE),0)</f>
        <v>0</v>
      </c>
      <c r="R696" s="53">
        <f t="shared" si="399"/>
        <v>0</v>
      </c>
      <c r="S696" s="67">
        <f t="shared" si="404"/>
        <v>0</v>
      </c>
      <c r="T696" s="65">
        <f t="shared" si="400"/>
        <v>0</v>
      </c>
      <c r="U696" s="64">
        <f t="shared" si="401"/>
        <v>0</v>
      </c>
      <c r="V696" s="21" t="e">
        <f>VLOOKUP(B696,Hoja1!$B$5:$H$749,21,FALSE)</f>
        <v>#REF!</v>
      </c>
      <c r="W696" s="63" t="e">
        <f t="shared" si="402"/>
        <v>#REF!</v>
      </c>
    </row>
    <row r="697" spans="1:23" x14ac:dyDescent="0.3">
      <c r="A697" s="4">
        <v>693</v>
      </c>
      <c r="B697" s="5" t="s">
        <v>1426</v>
      </c>
      <c r="C697" s="5" t="s">
        <v>1385</v>
      </c>
      <c r="D697" s="5" t="s">
        <v>1423</v>
      </c>
      <c r="E697" s="5" t="s">
        <v>1427</v>
      </c>
      <c r="F697" s="6" t="s">
        <v>60</v>
      </c>
      <c r="G697" s="15">
        <v>1536532.1599999997</v>
      </c>
      <c r="H697" s="15">
        <v>1216808.7000000002</v>
      </c>
      <c r="I697" s="23">
        <f t="shared" si="403"/>
        <v>-0.20810000000000001</v>
      </c>
      <c r="J697" s="22" t="s">
        <v>1545</v>
      </c>
      <c r="K697" s="30" t="str">
        <f t="shared" si="405"/>
        <v>-30%≤ X &lt; -20%D</v>
      </c>
      <c r="L697" s="24" t="e">
        <f>VLOOKUP(K697,#REF!,2,FALSE)</f>
        <v>#REF!</v>
      </c>
      <c r="M697" s="24" t="e">
        <f>VLOOKUP(K697,#REF!,3,FALSE)</f>
        <v>#REF!</v>
      </c>
      <c r="N697" s="34" t="e">
        <f>ROUND(H697*(1+L697),2)</f>
        <v>#REF!</v>
      </c>
      <c r="O697" s="35" t="e">
        <f>ROUND(H697*(1+M697),2)</f>
        <v>#REF!</v>
      </c>
      <c r="P697" s="57">
        <f>IFERROR(VLOOKUP(B697,#REF!,2,FALSE),0)</f>
        <v>0</v>
      </c>
      <c r="Q697" s="58">
        <f>IFERROR(VLOOKUP(B697,#REF!,2,FALSE),0)</f>
        <v>0</v>
      </c>
      <c r="R697" s="54">
        <f t="shared" si="399"/>
        <v>0</v>
      </c>
      <c r="S697" s="67" t="e">
        <f t="shared" si="404"/>
        <v>#REF!</v>
      </c>
      <c r="T697" s="65" t="e">
        <f t="shared" si="400"/>
        <v>#REF!</v>
      </c>
      <c r="U697" s="64" t="e">
        <f t="shared" si="401"/>
        <v>#REF!</v>
      </c>
      <c r="V697" s="21" t="e">
        <f>VLOOKUP(B697,Hoja1!$B$5:$H$749,21,FALSE)</f>
        <v>#REF!</v>
      </c>
      <c r="W697" s="63" t="e">
        <f t="shared" si="402"/>
        <v>#REF!</v>
      </c>
    </row>
    <row r="698" spans="1:23" x14ac:dyDescent="0.3">
      <c r="A698" s="4">
        <v>694</v>
      </c>
      <c r="B698" s="5" t="s">
        <v>1428</v>
      </c>
      <c r="C698" s="5" t="s">
        <v>1385</v>
      </c>
      <c r="D698" s="5" t="s">
        <v>1423</v>
      </c>
      <c r="E698" s="5" t="s">
        <v>1429</v>
      </c>
      <c r="F698" s="6" t="s">
        <v>12</v>
      </c>
      <c r="G698" s="15">
        <v>12052.300000000001</v>
      </c>
      <c r="H698" s="15">
        <v>23644.6</v>
      </c>
      <c r="I698" s="23">
        <f t="shared" si="403"/>
        <v>0.96179999999999999</v>
      </c>
      <c r="J698" s="22" t="s">
        <v>1550</v>
      </c>
      <c r="K698" s="31" t="str">
        <f t="shared" ref="K698:K700" si="441">IF(AND(H698&gt;0,(0.5*G698)&gt;H698),"Subgrupo 1.1",IF(AND((0.5*G698)&lt;H698,G698&gt;H698),"Subgrupo 1.2","Grupo 2 "))</f>
        <v xml:space="preserve">Grupo 2 </v>
      </c>
      <c r="L698" s="24">
        <f t="shared" ref="L698:L700" si="442">IF(H698&gt;=G698,10.8%," ")</f>
        <v>0.10800000000000001</v>
      </c>
      <c r="M698" s="24">
        <f t="shared" ref="M698:M700" si="443">IF(H698&gt;=G698,16%," ")</f>
        <v>0.16</v>
      </c>
      <c r="N698" s="34">
        <f t="shared" ref="N698:N700" si="444">ROUND(H698*(1+L698),2)</f>
        <v>26198.22</v>
      </c>
      <c r="O698" s="35">
        <f t="shared" ref="O698:O700" si="445">ROUND(H698*(1+M698),2)</f>
        <v>27427.74</v>
      </c>
      <c r="P698" s="59">
        <f>IFERROR(VLOOKUP(B698,#REF!,2,FALSE),0)</f>
        <v>0</v>
      </c>
      <c r="Q698" s="60">
        <f>IFERROR(VLOOKUP(B698,#REF!,2,FALSE),0)</f>
        <v>0</v>
      </c>
      <c r="R698" s="53">
        <f t="shared" si="399"/>
        <v>0</v>
      </c>
      <c r="S698" s="67">
        <f t="shared" si="404"/>
        <v>0</v>
      </c>
      <c r="T698" s="65">
        <f t="shared" si="400"/>
        <v>0</v>
      </c>
      <c r="U698" s="64">
        <f t="shared" si="401"/>
        <v>0</v>
      </c>
      <c r="V698" s="21" t="e">
        <f>VLOOKUP(B698,Hoja1!$B$5:$H$749,21,FALSE)</f>
        <v>#REF!</v>
      </c>
      <c r="W698" s="63" t="e">
        <f t="shared" si="402"/>
        <v>#REF!</v>
      </c>
    </row>
    <row r="699" spans="1:23" x14ac:dyDescent="0.3">
      <c r="A699" s="4">
        <v>695</v>
      </c>
      <c r="B699" s="5" t="s">
        <v>1430</v>
      </c>
      <c r="C699" s="5" t="s">
        <v>1385</v>
      </c>
      <c r="D699" s="5" t="s">
        <v>1423</v>
      </c>
      <c r="E699" s="5" t="s">
        <v>1431</v>
      </c>
      <c r="F699" s="6" t="s">
        <v>12</v>
      </c>
      <c r="G699" s="15">
        <v>16069.099999999999</v>
      </c>
      <c r="H699" s="15">
        <v>24196.1</v>
      </c>
      <c r="I699" s="23">
        <f t="shared" si="403"/>
        <v>0.50580000000000003</v>
      </c>
      <c r="J699" s="22" t="s">
        <v>1550</v>
      </c>
      <c r="K699" s="31" t="str">
        <f t="shared" si="441"/>
        <v xml:space="preserve">Grupo 2 </v>
      </c>
      <c r="L699" s="24">
        <f t="shared" si="442"/>
        <v>0.10800000000000001</v>
      </c>
      <c r="M699" s="24">
        <f t="shared" si="443"/>
        <v>0.16</v>
      </c>
      <c r="N699" s="34">
        <f t="shared" si="444"/>
        <v>26809.279999999999</v>
      </c>
      <c r="O699" s="35">
        <f t="shared" si="445"/>
        <v>28067.48</v>
      </c>
      <c r="P699" s="59">
        <f>IFERROR(VLOOKUP(B699,#REF!,2,FALSE),0)</f>
        <v>0</v>
      </c>
      <c r="Q699" s="60">
        <f>IFERROR(VLOOKUP(B699,#REF!,2,FALSE),0)</f>
        <v>0</v>
      </c>
      <c r="R699" s="53">
        <f t="shared" si="399"/>
        <v>0</v>
      </c>
      <c r="S699" s="67">
        <f t="shared" si="404"/>
        <v>0</v>
      </c>
      <c r="T699" s="65">
        <f t="shared" si="400"/>
        <v>0</v>
      </c>
      <c r="U699" s="64">
        <f t="shared" si="401"/>
        <v>0</v>
      </c>
      <c r="V699" s="21" t="e">
        <f>VLOOKUP(B699,Hoja1!$B$5:$H$749,21,FALSE)</f>
        <v>#REF!</v>
      </c>
      <c r="W699" s="63" t="e">
        <f t="shared" si="402"/>
        <v>#REF!</v>
      </c>
    </row>
    <row r="700" spans="1:23" x14ac:dyDescent="0.3">
      <c r="A700" s="4">
        <v>696</v>
      </c>
      <c r="B700" s="5" t="s">
        <v>1432</v>
      </c>
      <c r="C700" s="5" t="s">
        <v>1385</v>
      </c>
      <c r="D700" s="5" t="s">
        <v>1423</v>
      </c>
      <c r="E700" s="5" t="s">
        <v>1433</v>
      </c>
      <c r="F700" s="6" t="s">
        <v>12</v>
      </c>
      <c r="G700" s="15">
        <v>39428.33</v>
      </c>
      <c r="H700" s="15">
        <v>75401.62000000001</v>
      </c>
      <c r="I700" s="23">
        <f t="shared" si="403"/>
        <v>0.91239999999999999</v>
      </c>
      <c r="J700" s="22" t="s">
        <v>1550</v>
      </c>
      <c r="K700" s="31" t="str">
        <f t="shared" si="441"/>
        <v xml:space="preserve">Grupo 2 </v>
      </c>
      <c r="L700" s="24">
        <f t="shared" si="442"/>
        <v>0.10800000000000001</v>
      </c>
      <c r="M700" s="24">
        <f t="shared" si="443"/>
        <v>0.16</v>
      </c>
      <c r="N700" s="34">
        <f t="shared" si="444"/>
        <v>83544.990000000005</v>
      </c>
      <c r="O700" s="35">
        <f t="shared" si="445"/>
        <v>87465.88</v>
      </c>
      <c r="P700" s="59">
        <f>IFERROR(VLOOKUP(B700,#REF!,2,FALSE),0)</f>
        <v>0</v>
      </c>
      <c r="Q700" s="60">
        <f>IFERROR(VLOOKUP(B700,#REF!,2,FALSE),0)</f>
        <v>0</v>
      </c>
      <c r="R700" s="53">
        <f t="shared" si="399"/>
        <v>0</v>
      </c>
      <c r="S700" s="67">
        <f t="shared" si="404"/>
        <v>0</v>
      </c>
      <c r="T700" s="65">
        <f t="shared" si="400"/>
        <v>0</v>
      </c>
      <c r="U700" s="64">
        <f t="shared" si="401"/>
        <v>0</v>
      </c>
      <c r="V700" s="21" t="e">
        <f>VLOOKUP(B700,Hoja1!$B$5:$H$749,21,FALSE)</f>
        <v>#REF!</v>
      </c>
      <c r="W700" s="63" t="e">
        <f t="shared" si="402"/>
        <v>#REF!</v>
      </c>
    </row>
    <row r="701" spans="1:23" x14ac:dyDescent="0.3">
      <c r="A701" s="4">
        <v>697</v>
      </c>
      <c r="B701" s="5" t="s">
        <v>1434</v>
      </c>
      <c r="C701" s="5" t="s">
        <v>1385</v>
      </c>
      <c r="D701" s="5" t="s">
        <v>1385</v>
      </c>
      <c r="E701" s="5" t="s">
        <v>1435</v>
      </c>
      <c r="F701" s="6" t="s">
        <v>9</v>
      </c>
      <c r="G701" s="15">
        <v>7178779.3900000006</v>
      </c>
      <c r="H701" s="15">
        <v>6716500.9500000002</v>
      </c>
      <c r="I701" s="23">
        <f t="shared" si="403"/>
        <v>-6.4399999999999999E-2</v>
      </c>
      <c r="J701" s="22" t="s">
        <v>1547</v>
      </c>
      <c r="K701" s="30" t="str">
        <f t="shared" si="405"/>
        <v>-10%≤ X &lt; 0%A</v>
      </c>
      <c r="L701" s="24" t="e">
        <f>VLOOKUP(K701,#REF!,2,FALSE)</f>
        <v>#REF!</v>
      </c>
      <c r="M701" s="24" t="e">
        <f>VLOOKUP(K701,#REF!,3,FALSE)</f>
        <v>#REF!</v>
      </c>
      <c r="N701" s="34" t="e">
        <f>ROUND(H701*(1+L701),2)</f>
        <v>#REF!</v>
      </c>
      <c r="O701" s="35" t="e">
        <f>ROUND(H701*(1+M701),2)</f>
        <v>#REF!</v>
      </c>
      <c r="P701" s="57">
        <f>IFERROR(VLOOKUP(B701,#REF!,2,FALSE),0)</f>
        <v>0</v>
      </c>
      <c r="Q701" s="58">
        <f>IFERROR(VLOOKUP(B701,#REF!,2,FALSE),0)</f>
        <v>0</v>
      </c>
      <c r="R701" s="54">
        <f t="shared" si="399"/>
        <v>0</v>
      </c>
      <c r="S701" s="67" t="e">
        <f t="shared" si="404"/>
        <v>#REF!</v>
      </c>
      <c r="T701" s="65" t="e">
        <f t="shared" si="400"/>
        <v>#REF!</v>
      </c>
      <c r="U701" s="64" t="e">
        <f t="shared" si="401"/>
        <v>#REF!</v>
      </c>
      <c r="V701" s="21" t="e">
        <f>VLOOKUP(B701,Hoja1!$B$5:$H$749,21,FALSE)</f>
        <v>#REF!</v>
      </c>
      <c r="W701" s="63" t="e">
        <f t="shared" si="402"/>
        <v>#REF!</v>
      </c>
    </row>
    <row r="702" spans="1:23" x14ac:dyDescent="0.3">
      <c r="A702" s="4">
        <v>698</v>
      </c>
      <c r="B702" s="5" t="s">
        <v>1436</v>
      </c>
      <c r="C702" s="5" t="s">
        <v>1385</v>
      </c>
      <c r="D702" s="5" t="s">
        <v>1385</v>
      </c>
      <c r="E702" s="5" t="s">
        <v>1437</v>
      </c>
      <c r="F702" s="6" t="s">
        <v>12</v>
      </c>
      <c r="G702" s="15">
        <v>161253.71</v>
      </c>
      <c r="H702" s="15">
        <v>154671.87</v>
      </c>
      <c r="I702" s="23">
        <f t="shared" si="403"/>
        <v>-4.0800000000000003E-2</v>
      </c>
      <c r="J702" s="22" t="s">
        <v>1548</v>
      </c>
      <c r="K702" s="31" t="str">
        <f t="shared" ref="K702:K705" si="446">IF(AND(H702&gt;0,(0.5*G702)&gt;H702),"Subgrupo 1.1",IF(AND((0.5*G702)&lt;H702,G702&gt;H702),"Subgrupo 1.2","Grupo 2 "))</f>
        <v>Subgrupo 1.2</v>
      </c>
      <c r="L702" s="28" t="s">
        <v>1556</v>
      </c>
      <c r="M702" s="28" t="s">
        <v>1557</v>
      </c>
      <c r="N702" s="36">
        <f>ROUND(IF(G702&lt;1.08*H702,G702,1.08*H702),2)</f>
        <v>161253.71</v>
      </c>
      <c r="O702" s="37">
        <f>ROUND(IF(1.05*G702&lt;1.13*H702,1.05*G702,1.13*H702),2)</f>
        <v>169316.4</v>
      </c>
      <c r="P702" s="59">
        <f>IFERROR(VLOOKUP(B702,#REF!,2,FALSE),0)</f>
        <v>0</v>
      </c>
      <c r="Q702" s="60">
        <f>IFERROR(VLOOKUP(B702,#REF!,2,FALSE),0)</f>
        <v>0</v>
      </c>
      <c r="R702" s="53">
        <f t="shared" si="399"/>
        <v>0</v>
      </c>
      <c r="S702" s="67">
        <f t="shared" si="404"/>
        <v>0</v>
      </c>
      <c r="T702" s="65">
        <f t="shared" si="400"/>
        <v>0</v>
      </c>
      <c r="U702" s="64">
        <f t="shared" si="401"/>
        <v>0</v>
      </c>
      <c r="V702" s="21" t="e">
        <f>VLOOKUP(B702,Hoja1!$B$5:$H$749,21,FALSE)</f>
        <v>#REF!</v>
      </c>
      <c r="W702" s="63" t="e">
        <f t="shared" si="402"/>
        <v>#REF!</v>
      </c>
    </row>
    <row r="703" spans="1:23" x14ac:dyDescent="0.3">
      <c r="A703" s="4">
        <v>699</v>
      </c>
      <c r="B703" s="5" t="s">
        <v>1438</v>
      </c>
      <c r="C703" s="5" t="s">
        <v>1385</v>
      </c>
      <c r="D703" s="5" t="s">
        <v>1385</v>
      </c>
      <c r="E703" s="5" t="s">
        <v>1439</v>
      </c>
      <c r="F703" s="6" t="s">
        <v>12</v>
      </c>
      <c r="G703" s="15">
        <v>1370.4</v>
      </c>
      <c r="H703" s="15">
        <v>0</v>
      </c>
      <c r="I703" s="23">
        <f t="shared" si="403"/>
        <v>-1</v>
      </c>
      <c r="J703" s="22" t="s">
        <v>1543</v>
      </c>
      <c r="K703" s="31" t="s">
        <v>1559</v>
      </c>
      <c r="L703" s="22" t="str">
        <f>IFERROR(VLOOKUP(B703,#REF!,5,FALSE)," ")</f>
        <v xml:space="preserve"> </v>
      </c>
      <c r="M703" s="22" t="str">
        <f>IFERROR(VLOOKUP(B703,#REF!,6,FALSE)," ")</f>
        <v xml:space="preserve"> </v>
      </c>
      <c r="N703" s="34" t="str">
        <f>+L703</f>
        <v xml:space="preserve"> </v>
      </c>
      <c r="O703" s="35" t="str">
        <f>+M703</f>
        <v xml:space="preserve"> </v>
      </c>
      <c r="P703" s="59">
        <f>IFERROR(VLOOKUP(B703,#REF!,2,FALSE),0)</f>
        <v>0</v>
      </c>
      <c r="Q703" s="60">
        <f>IFERROR(VLOOKUP(B703,#REF!,2,FALSE),0)</f>
        <v>0</v>
      </c>
      <c r="R703" s="53">
        <f t="shared" si="399"/>
        <v>0</v>
      </c>
      <c r="S703" s="67">
        <f t="shared" si="404"/>
        <v>0</v>
      </c>
      <c r="T703" s="65">
        <f t="shared" si="400"/>
        <v>0</v>
      </c>
      <c r="U703" s="64">
        <f t="shared" si="401"/>
        <v>0</v>
      </c>
      <c r="V703" s="21" t="e">
        <f>VLOOKUP(B703,Hoja1!$B$5:$H$749,21,FALSE)</f>
        <v>#REF!</v>
      </c>
      <c r="W703" s="63" t="e">
        <f t="shared" si="402"/>
        <v>#REF!</v>
      </c>
    </row>
    <row r="704" spans="1:23" x14ac:dyDescent="0.3">
      <c r="A704" s="4">
        <v>700</v>
      </c>
      <c r="B704" s="5" t="s">
        <v>1440</v>
      </c>
      <c r="C704" s="5" t="s">
        <v>1385</v>
      </c>
      <c r="D704" s="5" t="s">
        <v>1385</v>
      </c>
      <c r="E704" s="5" t="s">
        <v>822</v>
      </c>
      <c r="F704" s="6" t="s">
        <v>12</v>
      </c>
      <c r="G704" s="15">
        <v>8349.6</v>
      </c>
      <c r="H704" s="15">
        <v>20967.27</v>
      </c>
      <c r="I704" s="23">
        <f t="shared" si="403"/>
        <v>1.5112000000000001</v>
      </c>
      <c r="J704" s="22" t="s">
        <v>1550</v>
      </c>
      <c r="K704" s="31" t="str">
        <f t="shared" si="446"/>
        <v xml:space="preserve">Grupo 2 </v>
      </c>
      <c r="L704" s="24">
        <f t="shared" ref="L704:L705" si="447">IF(H704&gt;=G704,10.8%," ")</f>
        <v>0.10800000000000001</v>
      </c>
      <c r="M704" s="24">
        <f t="shared" ref="M704:M705" si="448">IF(H704&gt;=G704,16%," ")</f>
        <v>0.16</v>
      </c>
      <c r="N704" s="34">
        <f t="shared" ref="N704:N707" si="449">ROUND(H704*(1+L704),2)</f>
        <v>23231.74</v>
      </c>
      <c r="O704" s="35">
        <f t="shared" ref="O704:O707" si="450">ROUND(H704*(1+M704),2)</f>
        <v>24322.03</v>
      </c>
      <c r="P704" s="59">
        <f>IFERROR(VLOOKUP(B704,#REF!,2,FALSE),0)</f>
        <v>0</v>
      </c>
      <c r="Q704" s="60">
        <f>IFERROR(VLOOKUP(B704,#REF!,2,FALSE),0)</f>
        <v>0</v>
      </c>
      <c r="R704" s="53">
        <f t="shared" si="399"/>
        <v>0</v>
      </c>
      <c r="S704" s="67">
        <f t="shared" si="404"/>
        <v>0</v>
      </c>
      <c r="T704" s="65">
        <f t="shared" si="400"/>
        <v>0</v>
      </c>
      <c r="U704" s="64">
        <f t="shared" si="401"/>
        <v>0</v>
      </c>
      <c r="V704" s="21" t="e">
        <f>VLOOKUP(B704,Hoja1!$B$5:$H$749,21,FALSE)</f>
        <v>#REF!</v>
      </c>
      <c r="W704" s="63" t="e">
        <f t="shared" si="402"/>
        <v>#REF!</v>
      </c>
    </row>
    <row r="705" spans="1:23" x14ac:dyDescent="0.3">
      <c r="A705" s="4">
        <v>701</v>
      </c>
      <c r="B705" s="5" t="s">
        <v>1441</v>
      </c>
      <c r="C705" s="5" t="s">
        <v>1385</v>
      </c>
      <c r="D705" s="5" t="s">
        <v>1385</v>
      </c>
      <c r="E705" s="5" t="s">
        <v>1442</v>
      </c>
      <c r="F705" s="6" t="s">
        <v>12</v>
      </c>
      <c r="G705" s="15">
        <v>90827.950000000012</v>
      </c>
      <c r="H705" s="15">
        <v>108693.91</v>
      </c>
      <c r="I705" s="23">
        <f t="shared" si="403"/>
        <v>0.19670000000000001</v>
      </c>
      <c r="J705" s="22" t="s">
        <v>1550</v>
      </c>
      <c r="K705" s="31" t="str">
        <f t="shared" si="446"/>
        <v xml:space="preserve">Grupo 2 </v>
      </c>
      <c r="L705" s="24">
        <f t="shared" si="447"/>
        <v>0.10800000000000001</v>
      </c>
      <c r="M705" s="24">
        <f t="shared" si="448"/>
        <v>0.16</v>
      </c>
      <c r="N705" s="34">
        <f t="shared" si="449"/>
        <v>120432.85</v>
      </c>
      <c r="O705" s="35">
        <f t="shared" si="450"/>
        <v>126084.94</v>
      </c>
      <c r="P705" s="59">
        <f>IFERROR(VLOOKUP(B705,#REF!,2,FALSE),0)</f>
        <v>0</v>
      </c>
      <c r="Q705" s="60">
        <f>IFERROR(VLOOKUP(B705,#REF!,2,FALSE),0)</f>
        <v>0</v>
      </c>
      <c r="R705" s="53">
        <f t="shared" si="399"/>
        <v>0</v>
      </c>
      <c r="S705" s="67">
        <f t="shared" si="404"/>
        <v>0</v>
      </c>
      <c r="T705" s="65">
        <f t="shared" si="400"/>
        <v>0</v>
      </c>
      <c r="U705" s="64">
        <f t="shared" si="401"/>
        <v>0</v>
      </c>
      <c r="V705" s="21" t="e">
        <f>VLOOKUP(B705,Hoja1!$B$5:$H$749,21,FALSE)</f>
        <v>#REF!</v>
      </c>
      <c r="W705" s="63" t="e">
        <f t="shared" si="402"/>
        <v>#REF!</v>
      </c>
    </row>
    <row r="706" spans="1:23" x14ac:dyDescent="0.3">
      <c r="A706" s="4">
        <v>702</v>
      </c>
      <c r="B706" s="5" t="s">
        <v>1443</v>
      </c>
      <c r="C706" s="5" t="s">
        <v>1385</v>
      </c>
      <c r="D706" s="5" t="s">
        <v>1385</v>
      </c>
      <c r="E706" s="5" t="s">
        <v>1444</v>
      </c>
      <c r="F706" s="6" t="s">
        <v>60</v>
      </c>
      <c r="G706" s="15">
        <v>1962780.3900000001</v>
      </c>
      <c r="H706" s="15">
        <v>1798074.5799999998</v>
      </c>
      <c r="I706" s="23">
        <f t="shared" si="403"/>
        <v>-8.3900000000000002E-2</v>
      </c>
      <c r="J706" s="22" t="s">
        <v>1547</v>
      </c>
      <c r="K706" s="30" t="str">
        <f t="shared" si="405"/>
        <v>-10%≤ X &lt; 0%D</v>
      </c>
      <c r="L706" s="24" t="e">
        <f>VLOOKUP(K706,#REF!,2,FALSE)</f>
        <v>#REF!</v>
      </c>
      <c r="M706" s="24" t="e">
        <f>VLOOKUP(K706,#REF!,3,FALSE)</f>
        <v>#REF!</v>
      </c>
      <c r="N706" s="34" t="e">
        <f t="shared" si="449"/>
        <v>#REF!</v>
      </c>
      <c r="O706" s="35" t="e">
        <f t="shared" si="450"/>
        <v>#REF!</v>
      </c>
      <c r="P706" s="57">
        <f>IFERROR(VLOOKUP(B706,#REF!,2,FALSE),0)</f>
        <v>0</v>
      </c>
      <c r="Q706" s="58">
        <f>IFERROR(VLOOKUP(B706,#REF!,2,FALSE),0)</f>
        <v>0</v>
      </c>
      <c r="R706" s="54">
        <f t="shared" si="399"/>
        <v>0</v>
      </c>
      <c r="S706" s="67" t="e">
        <f t="shared" si="404"/>
        <v>#REF!</v>
      </c>
      <c r="T706" s="65" t="e">
        <f t="shared" si="400"/>
        <v>#REF!</v>
      </c>
      <c r="U706" s="64" t="e">
        <f t="shared" si="401"/>
        <v>#REF!</v>
      </c>
      <c r="V706" s="21" t="e">
        <f>VLOOKUP(B706,Hoja1!$B$5:$H$749,21,FALSE)</f>
        <v>#REF!</v>
      </c>
      <c r="W706" s="63" t="e">
        <f t="shared" si="402"/>
        <v>#REF!</v>
      </c>
    </row>
    <row r="707" spans="1:23" x14ac:dyDescent="0.3">
      <c r="A707" s="4">
        <v>703</v>
      </c>
      <c r="B707" s="5" t="s">
        <v>1445</v>
      </c>
      <c r="C707" s="5" t="s">
        <v>1385</v>
      </c>
      <c r="D707" s="5" t="s">
        <v>1385</v>
      </c>
      <c r="E707" s="5" t="s">
        <v>1446</v>
      </c>
      <c r="F707" s="6" t="s">
        <v>60</v>
      </c>
      <c r="G707" s="15">
        <v>1804823.24</v>
      </c>
      <c r="H707" s="15">
        <v>2153678.98</v>
      </c>
      <c r="I707" s="23">
        <f t="shared" si="403"/>
        <v>0.1933</v>
      </c>
      <c r="J707" s="22" t="s">
        <v>1549</v>
      </c>
      <c r="K707" s="30" t="str">
        <f t="shared" si="405"/>
        <v>10%≤ X &lt; 20%D</v>
      </c>
      <c r="L707" s="24" t="e">
        <f>VLOOKUP(K707,#REF!,2,FALSE)</f>
        <v>#REF!</v>
      </c>
      <c r="M707" s="24" t="e">
        <f>VLOOKUP(K707,#REF!,3,FALSE)</f>
        <v>#REF!</v>
      </c>
      <c r="N707" s="34" t="e">
        <f t="shared" si="449"/>
        <v>#REF!</v>
      </c>
      <c r="O707" s="35" t="e">
        <f t="shared" si="450"/>
        <v>#REF!</v>
      </c>
      <c r="P707" s="57">
        <f>IFERROR(VLOOKUP(B707,#REF!,2,FALSE),0)</f>
        <v>0</v>
      </c>
      <c r="Q707" s="58">
        <f>IFERROR(VLOOKUP(B707,#REF!,2,FALSE),0)</f>
        <v>0</v>
      </c>
      <c r="R707" s="54">
        <f t="shared" si="399"/>
        <v>0</v>
      </c>
      <c r="S707" s="67" t="e">
        <f t="shared" si="404"/>
        <v>#REF!</v>
      </c>
      <c r="T707" s="65" t="e">
        <f t="shared" si="400"/>
        <v>#REF!</v>
      </c>
      <c r="U707" s="64" t="e">
        <f t="shared" si="401"/>
        <v>#REF!</v>
      </c>
      <c r="V707" s="21" t="e">
        <f>VLOOKUP(B707,Hoja1!$B$5:$H$749,21,FALSE)</f>
        <v>#REF!</v>
      </c>
      <c r="W707" s="63" t="e">
        <f t="shared" si="402"/>
        <v>#REF!</v>
      </c>
    </row>
    <row r="708" spans="1:23" x14ac:dyDescent="0.3">
      <c r="A708" s="4">
        <v>704</v>
      </c>
      <c r="B708" s="5" t="s">
        <v>1447</v>
      </c>
      <c r="C708" s="5" t="s">
        <v>1385</v>
      </c>
      <c r="D708" s="5" t="s">
        <v>1385</v>
      </c>
      <c r="E708" s="5" t="s">
        <v>215</v>
      </c>
      <c r="F708" s="6" t="s">
        <v>12</v>
      </c>
      <c r="G708" s="15">
        <v>14437.700000000003</v>
      </c>
      <c r="H708" s="15">
        <v>24889</v>
      </c>
      <c r="I708" s="23">
        <f t="shared" si="403"/>
        <v>0.72389999999999999</v>
      </c>
      <c r="J708" s="22" t="s">
        <v>1550</v>
      </c>
      <c r="K708" s="31" t="str">
        <f t="shared" ref="K708:K710" si="451">IF(AND(H708&gt;0,(0.5*G708)&gt;H708),"Subgrupo 1.1",IF(AND((0.5*G708)&lt;H708,G708&gt;H708),"Subgrupo 1.2","Grupo 2 "))</f>
        <v xml:space="preserve">Grupo 2 </v>
      </c>
      <c r="L708" s="24">
        <f t="shared" ref="L708:L710" si="452">IF(H708&gt;=G708,10.8%," ")</f>
        <v>0.10800000000000001</v>
      </c>
      <c r="M708" s="24">
        <f t="shared" ref="M708:M710" si="453">IF(H708&gt;=G708,16%," ")</f>
        <v>0.16</v>
      </c>
      <c r="N708" s="34">
        <f t="shared" ref="N708:N715" si="454">ROUND(H708*(1+L708),2)</f>
        <v>27577.01</v>
      </c>
      <c r="O708" s="35">
        <f t="shared" ref="O708:O715" si="455">ROUND(H708*(1+M708),2)</f>
        <v>28871.24</v>
      </c>
      <c r="P708" s="59">
        <f>IFERROR(VLOOKUP(B708,#REF!,2,FALSE),0)</f>
        <v>0</v>
      </c>
      <c r="Q708" s="60">
        <f>IFERROR(VLOOKUP(B708,#REF!,2,FALSE),0)</f>
        <v>0</v>
      </c>
      <c r="R708" s="53">
        <f t="shared" si="399"/>
        <v>0</v>
      </c>
      <c r="S708" s="67">
        <f t="shared" si="404"/>
        <v>0</v>
      </c>
      <c r="T708" s="65">
        <f t="shared" si="400"/>
        <v>0</v>
      </c>
      <c r="U708" s="64">
        <f t="shared" si="401"/>
        <v>0</v>
      </c>
      <c r="V708" s="21" t="e">
        <f>VLOOKUP(B708,Hoja1!$B$5:$H$749,21,FALSE)</f>
        <v>#REF!</v>
      </c>
      <c r="W708" s="63" t="e">
        <f t="shared" si="402"/>
        <v>#REF!</v>
      </c>
    </row>
    <row r="709" spans="1:23" x14ac:dyDescent="0.3">
      <c r="A709" s="4">
        <v>705</v>
      </c>
      <c r="B709" s="5" t="s">
        <v>1448</v>
      </c>
      <c r="C709" s="5" t="s">
        <v>1385</v>
      </c>
      <c r="D709" s="5" t="s">
        <v>1385</v>
      </c>
      <c r="E709" s="5" t="s">
        <v>1449</v>
      </c>
      <c r="F709" s="6" t="s">
        <v>12</v>
      </c>
      <c r="G709" s="15">
        <v>70251</v>
      </c>
      <c r="H709" s="15">
        <v>94723.810000000012</v>
      </c>
      <c r="I709" s="23">
        <f t="shared" si="403"/>
        <v>0.34839999999999999</v>
      </c>
      <c r="J709" s="22" t="s">
        <v>1550</v>
      </c>
      <c r="K709" s="31" t="str">
        <f t="shared" si="451"/>
        <v xml:space="preserve">Grupo 2 </v>
      </c>
      <c r="L709" s="24">
        <f t="shared" si="452"/>
        <v>0.10800000000000001</v>
      </c>
      <c r="M709" s="24">
        <f t="shared" si="453"/>
        <v>0.16</v>
      </c>
      <c r="N709" s="34">
        <f t="shared" si="454"/>
        <v>104953.98</v>
      </c>
      <c r="O709" s="35">
        <f t="shared" si="455"/>
        <v>109879.62</v>
      </c>
      <c r="P709" s="59">
        <f>IFERROR(VLOOKUP(B709,#REF!,2,FALSE),0)</f>
        <v>0</v>
      </c>
      <c r="Q709" s="60">
        <f>IFERROR(VLOOKUP(B709,#REF!,2,FALSE),0)</f>
        <v>0</v>
      </c>
      <c r="R709" s="53">
        <f t="shared" ref="R709:R749" si="456">+P709+Q709</f>
        <v>0</v>
      </c>
      <c r="S709" s="67">
        <f t="shared" si="404"/>
        <v>0</v>
      </c>
      <c r="T709" s="65">
        <f t="shared" ref="T709:T749" si="457">IF(AND(R709&lt;O709,R709&gt;N709),ROUND(((R709-N709)/(O709-N709))*10,0),0)</f>
        <v>0</v>
      </c>
      <c r="U709" s="64">
        <f t="shared" ref="U709:U749" si="458">+S709+T709</f>
        <v>0</v>
      </c>
      <c r="V709" s="21" t="e">
        <f>VLOOKUP(B709,Hoja1!$B$5:$H$749,21,FALSE)</f>
        <v>#REF!</v>
      </c>
      <c r="W709" s="63" t="e">
        <f t="shared" ref="W709:W749" si="459">+V709-S709</f>
        <v>#REF!</v>
      </c>
    </row>
    <row r="710" spans="1:23" x14ac:dyDescent="0.3">
      <c r="A710" s="4">
        <v>706</v>
      </c>
      <c r="B710" s="5" t="s">
        <v>1450</v>
      </c>
      <c r="C710" s="5" t="s">
        <v>1385</v>
      </c>
      <c r="D710" s="5" t="s">
        <v>1385</v>
      </c>
      <c r="E710" s="5" t="s">
        <v>1451</v>
      </c>
      <c r="F710" s="6" t="s">
        <v>12</v>
      </c>
      <c r="G710" s="15">
        <v>9401.6</v>
      </c>
      <c r="H710" s="15">
        <v>15093.13</v>
      </c>
      <c r="I710" s="23">
        <f t="shared" ref="I710:I749" si="460">ROUND(IFERROR(H710/G710-1,0),4)</f>
        <v>0.60540000000000005</v>
      </c>
      <c r="J710" s="22" t="s">
        <v>1550</v>
      </c>
      <c r="K710" s="31" t="str">
        <f t="shared" si="451"/>
        <v xml:space="preserve">Grupo 2 </v>
      </c>
      <c r="L710" s="24">
        <f t="shared" si="452"/>
        <v>0.10800000000000001</v>
      </c>
      <c r="M710" s="24">
        <f t="shared" si="453"/>
        <v>0.16</v>
      </c>
      <c r="N710" s="34">
        <f t="shared" si="454"/>
        <v>16723.189999999999</v>
      </c>
      <c r="O710" s="35">
        <f t="shared" si="455"/>
        <v>17508.03</v>
      </c>
      <c r="P710" s="59">
        <f>IFERROR(VLOOKUP(B710,#REF!,2,FALSE),0)</f>
        <v>0</v>
      </c>
      <c r="Q710" s="60">
        <f>IFERROR(VLOOKUP(B710,#REF!,2,FALSE),0)</f>
        <v>0</v>
      </c>
      <c r="R710" s="53">
        <f t="shared" si="456"/>
        <v>0</v>
      </c>
      <c r="S710" s="67">
        <f t="shared" ref="S710:S749" si="461">IF(R710&gt;O710,80,IF(R710&gt;N710,70,0))</f>
        <v>0</v>
      </c>
      <c r="T710" s="65">
        <f t="shared" si="457"/>
        <v>0</v>
      </c>
      <c r="U710" s="64">
        <f t="shared" si="458"/>
        <v>0</v>
      </c>
      <c r="V710" s="21" t="e">
        <f>VLOOKUP(B710,Hoja1!$B$5:$H$749,21,FALSE)</f>
        <v>#REF!</v>
      </c>
      <c r="W710" s="63" t="e">
        <f t="shared" si="459"/>
        <v>#REF!</v>
      </c>
    </row>
    <row r="711" spans="1:23" x14ac:dyDescent="0.3">
      <c r="A711" s="4">
        <v>707</v>
      </c>
      <c r="B711" s="5" t="s">
        <v>1452</v>
      </c>
      <c r="C711" s="5" t="s">
        <v>1385</v>
      </c>
      <c r="D711" s="5" t="s">
        <v>1453</v>
      </c>
      <c r="E711" s="5" t="s">
        <v>1453</v>
      </c>
      <c r="F711" s="6" t="s">
        <v>30</v>
      </c>
      <c r="G711" s="15">
        <v>1392221.8</v>
      </c>
      <c r="H711" s="15">
        <v>949523.27</v>
      </c>
      <c r="I711" s="23">
        <f t="shared" si="460"/>
        <v>-0.318</v>
      </c>
      <c r="J711" s="22" t="s">
        <v>1544</v>
      </c>
      <c r="K711" s="30" t="str">
        <f t="shared" ref="K711:K749" si="462">J711&amp;F711</f>
        <v>-40%≤ X &lt; -30%B</v>
      </c>
      <c r="L711" s="24" t="e">
        <f>VLOOKUP(K711,#REF!,2,FALSE)</f>
        <v>#REF!</v>
      </c>
      <c r="M711" s="24" t="e">
        <f>VLOOKUP(K711,#REF!,3,FALSE)</f>
        <v>#REF!</v>
      </c>
      <c r="N711" s="34" t="e">
        <f t="shared" si="454"/>
        <v>#REF!</v>
      </c>
      <c r="O711" s="35" t="e">
        <f t="shared" si="455"/>
        <v>#REF!</v>
      </c>
      <c r="P711" s="57">
        <f>IFERROR(VLOOKUP(B711,#REF!,2,FALSE),0)</f>
        <v>0</v>
      </c>
      <c r="Q711" s="58">
        <f>IFERROR(VLOOKUP(B711,#REF!,2,FALSE),0)</f>
        <v>0</v>
      </c>
      <c r="R711" s="54">
        <f t="shared" si="456"/>
        <v>0</v>
      </c>
      <c r="S711" s="67" t="e">
        <f t="shared" si="461"/>
        <v>#REF!</v>
      </c>
      <c r="T711" s="65" t="e">
        <f t="shared" si="457"/>
        <v>#REF!</v>
      </c>
      <c r="U711" s="64" t="e">
        <f t="shared" si="458"/>
        <v>#REF!</v>
      </c>
      <c r="V711" s="21" t="e">
        <f>VLOOKUP(B711,Hoja1!$B$5:$H$749,21,FALSE)</f>
        <v>#REF!</v>
      </c>
      <c r="W711" s="63" t="e">
        <f t="shared" si="459"/>
        <v>#REF!</v>
      </c>
    </row>
    <row r="712" spans="1:23" x14ac:dyDescent="0.3">
      <c r="A712" s="4">
        <v>708</v>
      </c>
      <c r="B712" s="5" t="s">
        <v>1454</v>
      </c>
      <c r="C712" s="5" t="s">
        <v>1455</v>
      </c>
      <c r="D712" s="5" t="s">
        <v>1455</v>
      </c>
      <c r="E712" s="5" t="s">
        <v>1455</v>
      </c>
      <c r="F712" s="6" t="s">
        <v>9</v>
      </c>
      <c r="G712" s="15">
        <v>19127356.300000001</v>
      </c>
      <c r="H712" s="15">
        <v>11514348.300000001</v>
      </c>
      <c r="I712" s="23">
        <f t="shared" si="460"/>
        <v>-0.39800000000000002</v>
      </c>
      <c r="J712" s="22" t="s">
        <v>1544</v>
      </c>
      <c r="K712" s="30" t="str">
        <f t="shared" si="462"/>
        <v>-40%≤ X &lt; -30%A</v>
      </c>
      <c r="L712" s="24" t="e">
        <f>VLOOKUP(K712,#REF!,2,FALSE)</f>
        <v>#REF!</v>
      </c>
      <c r="M712" s="24" t="e">
        <f>VLOOKUP(K712,#REF!,3,FALSE)</f>
        <v>#REF!</v>
      </c>
      <c r="N712" s="34" t="e">
        <f t="shared" si="454"/>
        <v>#REF!</v>
      </c>
      <c r="O712" s="35" t="e">
        <f t="shared" si="455"/>
        <v>#REF!</v>
      </c>
      <c r="P712" s="57">
        <f>IFERROR(VLOOKUP(B712,#REF!,2,FALSE),0)</f>
        <v>0</v>
      </c>
      <c r="Q712" s="58">
        <f>IFERROR(VLOOKUP(B712,#REF!,2,FALSE),0)</f>
        <v>0</v>
      </c>
      <c r="R712" s="54">
        <f t="shared" si="456"/>
        <v>0</v>
      </c>
      <c r="S712" s="67" t="e">
        <f t="shared" si="461"/>
        <v>#REF!</v>
      </c>
      <c r="T712" s="65" t="e">
        <f t="shared" si="457"/>
        <v>#REF!</v>
      </c>
      <c r="U712" s="64" t="e">
        <f t="shared" si="458"/>
        <v>#REF!</v>
      </c>
      <c r="V712" s="21" t="e">
        <f>VLOOKUP(B712,Hoja1!$B$5:$H$749,21,FALSE)</f>
        <v>#REF!</v>
      </c>
      <c r="W712" s="63" t="e">
        <f t="shared" si="459"/>
        <v>#REF!</v>
      </c>
    </row>
    <row r="713" spans="1:23" x14ac:dyDescent="0.3">
      <c r="A713" s="4">
        <v>709</v>
      </c>
      <c r="B713" s="5" t="s">
        <v>1456</v>
      </c>
      <c r="C713" s="5" t="s">
        <v>1455</v>
      </c>
      <c r="D713" s="5" t="s">
        <v>1455</v>
      </c>
      <c r="E713" s="5" t="s">
        <v>1457</v>
      </c>
      <c r="F713" s="6" t="s">
        <v>60</v>
      </c>
      <c r="G713" s="15">
        <v>1246476.1599999999</v>
      </c>
      <c r="H713" s="15">
        <v>643406.34</v>
      </c>
      <c r="I713" s="23">
        <f t="shared" si="460"/>
        <v>-0.48380000000000001</v>
      </c>
      <c r="J713" s="22" t="s">
        <v>1543</v>
      </c>
      <c r="K713" s="30" t="str">
        <f t="shared" si="462"/>
        <v>X &lt; -40%D</v>
      </c>
      <c r="L713" s="24" t="e">
        <f>VLOOKUP(K713,#REF!,2,FALSE)</f>
        <v>#REF!</v>
      </c>
      <c r="M713" s="24" t="e">
        <f>VLOOKUP(K713,#REF!,3,FALSE)</f>
        <v>#REF!</v>
      </c>
      <c r="N713" s="34" t="e">
        <f t="shared" si="454"/>
        <v>#REF!</v>
      </c>
      <c r="O713" s="35" t="e">
        <f t="shared" si="455"/>
        <v>#REF!</v>
      </c>
      <c r="P713" s="57">
        <f>IFERROR(VLOOKUP(B713,#REF!,2,FALSE),0)</f>
        <v>0</v>
      </c>
      <c r="Q713" s="58">
        <f>IFERROR(VLOOKUP(B713,#REF!,2,FALSE),0)</f>
        <v>0</v>
      </c>
      <c r="R713" s="54">
        <f t="shared" si="456"/>
        <v>0</v>
      </c>
      <c r="S713" s="67" t="e">
        <f t="shared" si="461"/>
        <v>#REF!</v>
      </c>
      <c r="T713" s="65" t="e">
        <f t="shared" si="457"/>
        <v>#REF!</v>
      </c>
      <c r="U713" s="64" t="e">
        <f t="shared" si="458"/>
        <v>#REF!</v>
      </c>
      <c r="V713" s="21" t="e">
        <f>VLOOKUP(B713,Hoja1!$B$5:$H$749,21,FALSE)</f>
        <v>#REF!</v>
      </c>
      <c r="W713" s="63" t="e">
        <f t="shared" si="459"/>
        <v>#REF!</v>
      </c>
    </row>
    <row r="714" spans="1:23" x14ac:dyDescent="0.3">
      <c r="A714" s="4">
        <v>710</v>
      </c>
      <c r="B714" s="5" t="s">
        <v>1458</v>
      </c>
      <c r="C714" s="5" t="s">
        <v>1455</v>
      </c>
      <c r="D714" s="5" t="s">
        <v>1455</v>
      </c>
      <c r="E714" s="5" t="s">
        <v>1459</v>
      </c>
      <c r="F714" s="6" t="s">
        <v>60</v>
      </c>
      <c r="G714" s="15">
        <v>1243129.95</v>
      </c>
      <c r="H714" s="15">
        <v>587630.57999999996</v>
      </c>
      <c r="I714" s="23">
        <f t="shared" si="460"/>
        <v>-0.52729999999999999</v>
      </c>
      <c r="J714" s="22" t="s">
        <v>1543</v>
      </c>
      <c r="K714" s="30" t="str">
        <f t="shared" si="462"/>
        <v>X &lt; -40%D</v>
      </c>
      <c r="L714" s="24" t="e">
        <f>VLOOKUP(K714,#REF!,2,FALSE)</f>
        <v>#REF!</v>
      </c>
      <c r="M714" s="24" t="e">
        <f>VLOOKUP(K714,#REF!,3,FALSE)</f>
        <v>#REF!</v>
      </c>
      <c r="N714" s="34" t="e">
        <f t="shared" si="454"/>
        <v>#REF!</v>
      </c>
      <c r="O714" s="35" t="e">
        <f t="shared" si="455"/>
        <v>#REF!</v>
      </c>
      <c r="P714" s="57">
        <f>IFERROR(VLOOKUP(B714,#REF!,2,FALSE),0)</f>
        <v>0</v>
      </c>
      <c r="Q714" s="58">
        <f>IFERROR(VLOOKUP(B714,#REF!,2,FALSE),0)</f>
        <v>0</v>
      </c>
      <c r="R714" s="54">
        <f t="shared" si="456"/>
        <v>0</v>
      </c>
      <c r="S714" s="67" t="e">
        <f t="shared" si="461"/>
        <v>#REF!</v>
      </c>
      <c r="T714" s="65" t="e">
        <f t="shared" si="457"/>
        <v>#REF!</v>
      </c>
      <c r="U714" s="64" t="e">
        <f t="shared" si="458"/>
        <v>#REF!</v>
      </c>
      <c r="V714" s="21" t="e">
        <f>VLOOKUP(B714,Hoja1!$B$5:$H$749,21,FALSE)</f>
        <v>#REF!</v>
      </c>
      <c r="W714" s="63" t="e">
        <f t="shared" si="459"/>
        <v>#REF!</v>
      </c>
    </row>
    <row r="715" spans="1:23" x14ac:dyDescent="0.3">
      <c r="A715" s="4">
        <v>711</v>
      </c>
      <c r="B715" s="5" t="s">
        <v>1460</v>
      </c>
      <c r="C715" s="5" t="s">
        <v>1455</v>
      </c>
      <c r="D715" s="5" t="s">
        <v>1455</v>
      </c>
      <c r="E715" s="5" t="s">
        <v>1461</v>
      </c>
      <c r="F715" s="6" t="s">
        <v>60</v>
      </c>
      <c r="G715" s="15">
        <v>1867992.41</v>
      </c>
      <c r="H715" s="15">
        <v>1455954.9400000002</v>
      </c>
      <c r="I715" s="23">
        <f t="shared" si="460"/>
        <v>-0.22059999999999999</v>
      </c>
      <c r="J715" s="22" t="s">
        <v>1545</v>
      </c>
      <c r="K715" s="30" t="str">
        <f t="shared" si="462"/>
        <v>-30%≤ X &lt; -20%D</v>
      </c>
      <c r="L715" s="24" t="e">
        <f>VLOOKUP(K715,#REF!,2,FALSE)</f>
        <v>#REF!</v>
      </c>
      <c r="M715" s="24" t="e">
        <f>VLOOKUP(K715,#REF!,3,FALSE)</f>
        <v>#REF!</v>
      </c>
      <c r="N715" s="34" t="e">
        <f t="shared" si="454"/>
        <v>#REF!</v>
      </c>
      <c r="O715" s="35" t="e">
        <f t="shared" si="455"/>
        <v>#REF!</v>
      </c>
      <c r="P715" s="57">
        <f>IFERROR(VLOOKUP(B715,#REF!,2,FALSE),0)</f>
        <v>0</v>
      </c>
      <c r="Q715" s="58">
        <f>IFERROR(VLOOKUP(B715,#REF!,2,FALSE),0)</f>
        <v>0</v>
      </c>
      <c r="R715" s="54">
        <f t="shared" si="456"/>
        <v>0</v>
      </c>
      <c r="S715" s="67" t="e">
        <f t="shared" si="461"/>
        <v>#REF!</v>
      </c>
      <c r="T715" s="65" t="e">
        <f t="shared" si="457"/>
        <v>#REF!</v>
      </c>
      <c r="U715" s="64" t="e">
        <f t="shared" si="458"/>
        <v>#REF!</v>
      </c>
      <c r="V715" s="21" t="e">
        <f>VLOOKUP(B715,Hoja1!$B$5:$H$749,21,FALSE)</f>
        <v>#REF!</v>
      </c>
      <c r="W715" s="63" t="e">
        <f t="shared" si="459"/>
        <v>#REF!</v>
      </c>
    </row>
    <row r="716" spans="1:23" x14ac:dyDescent="0.3">
      <c r="A716" s="4">
        <v>712</v>
      </c>
      <c r="B716" s="5" t="s">
        <v>1462</v>
      </c>
      <c r="C716" s="5" t="s">
        <v>1455</v>
      </c>
      <c r="D716" s="5" t="s">
        <v>1455</v>
      </c>
      <c r="E716" s="5" t="s">
        <v>1463</v>
      </c>
      <c r="F716" s="6" t="s">
        <v>12</v>
      </c>
      <c r="G716" s="15">
        <v>606321.49</v>
      </c>
      <c r="H716" s="15">
        <v>339624.18</v>
      </c>
      <c r="I716" s="23">
        <f t="shared" si="460"/>
        <v>-0.43990000000000001</v>
      </c>
      <c r="J716" s="22" t="s">
        <v>1544</v>
      </c>
      <c r="K716" s="31" t="str">
        <f>IF(AND(H716&gt;0,(0.5*G716)&gt;H716),"Subgrupo 1.1",IF(AND((0.5*G716)&lt;H716,G716&gt;H716),"Subgrupo 1.2","Grupo 2 "))</f>
        <v>Subgrupo 1.2</v>
      </c>
      <c r="L716" s="28" t="s">
        <v>1556</v>
      </c>
      <c r="M716" s="28" t="s">
        <v>1557</v>
      </c>
      <c r="N716" s="36">
        <f>ROUND(IF(G716&lt;1.08*H716,G716,1.08*H716),2)</f>
        <v>366794.11</v>
      </c>
      <c r="O716" s="37">
        <f>ROUND(IF(1.05*G716&lt;1.13*H716,1.05*G716,1.13*H716),2)</f>
        <v>383775.32</v>
      </c>
      <c r="P716" s="59">
        <f>IFERROR(VLOOKUP(B716,#REF!,2,FALSE),0)</f>
        <v>0</v>
      </c>
      <c r="Q716" s="60">
        <f>IFERROR(VLOOKUP(B716,#REF!,2,FALSE),0)</f>
        <v>0</v>
      </c>
      <c r="R716" s="53">
        <f t="shared" si="456"/>
        <v>0</v>
      </c>
      <c r="S716" s="67">
        <f t="shared" si="461"/>
        <v>0</v>
      </c>
      <c r="T716" s="65">
        <f t="shared" si="457"/>
        <v>0</v>
      </c>
      <c r="U716" s="64">
        <f t="shared" si="458"/>
        <v>0</v>
      </c>
      <c r="V716" s="21" t="e">
        <f>VLOOKUP(B716,Hoja1!$B$5:$H$749,21,FALSE)</f>
        <v>#REF!</v>
      </c>
      <c r="W716" s="63" t="e">
        <f t="shared" si="459"/>
        <v>#REF!</v>
      </c>
    </row>
    <row r="717" spans="1:23" x14ac:dyDescent="0.3">
      <c r="A717" s="4">
        <v>713</v>
      </c>
      <c r="B717" s="5" t="s">
        <v>1464</v>
      </c>
      <c r="C717" s="5" t="s">
        <v>1455</v>
      </c>
      <c r="D717" s="5" t="s">
        <v>1455</v>
      </c>
      <c r="E717" s="5" t="s">
        <v>1465</v>
      </c>
      <c r="F717" s="6" t="s">
        <v>60</v>
      </c>
      <c r="G717" s="15">
        <v>3805659.6599999997</v>
      </c>
      <c r="H717" s="15">
        <v>2889993.74</v>
      </c>
      <c r="I717" s="23">
        <f t="shared" si="460"/>
        <v>-0.24060000000000001</v>
      </c>
      <c r="J717" s="22" t="s">
        <v>1545</v>
      </c>
      <c r="K717" s="30" t="str">
        <f t="shared" si="462"/>
        <v>-30%≤ X &lt; -20%D</v>
      </c>
      <c r="L717" s="24" t="e">
        <f>VLOOKUP(K717,#REF!,2,FALSE)</f>
        <v>#REF!</v>
      </c>
      <c r="M717" s="24" t="e">
        <f>VLOOKUP(K717,#REF!,3,FALSE)</f>
        <v>#REF!</v>
      </c>
      <c r="N717" s="34" t="e">
        <f t="shared" ref="N717:N718" si="463">ROUND(H717*(1+L717),2)</f>
        <v>#REF!</v>
      </c>
      <c r="O717" s="35" t="e">
        <f t="shared" ref="O717:O718" si="464">ROUND(H717*(1+M717),2)</f>
        <v>#REF!</v>
      </c>
      <c r="P717" s="57">
        <f>IFERROR(VLOOKUP(B717,#REF!,2,FALSE),0)</f>
        <v>0</v>
      </c>
      <c r="Q717" s="58">
        <f>IFERROR(VLOOKUP(B717,#REF!,2,FALSE),0)</f>
        <v>0</v>
      </c>
      <c r="R717" s="54">
        <f t="shared" si="456"/>
        <v>0</v>
      </c>
      <c r="S717" s="67" t="e">
        <f t="shared" si="461"/>
        <v>#REF!</v>
      </c>
      <c r="T717" s="65" t="e">
        <f t="shared" si="457"/>
        <v>#REF!</v>
      </c>
      <c r="U717" s="64" t="e">
        <f t="shared" si="458"/>
        <v>#REF!</v>
      </c>
      <c r="V717" s="21" t="e">
        <f>VLOOKUP(B717,Hoja1!$B$5:$H$749,21,FALSE)</f>
        <v>#REF!</v>
      </c>
      <c r="W717" s="63" t="e">
        <f t="shared" si="459"/>
        <v>#REF!</v>
      </c>
    </row>
    <row r="718" spans="1:23" x14ac:dyDescent="0.3">
      <c r="A718" s="4">
        <v>714</v>
      </c>
      <c r="B718" s="5" t="s">
        <v>1466</v>
      </c>
      <c r="C718" s="5" t="s">
        <v>1455</v>
      </c>
      <c r="D718" s="5" t="s">
        <v>1467</v>
      </c>
      <c r="E718" s="5" t="s">
        <v>1467</v>
      </c>
      <c r="F718" s="6" t="s">
        <v>30</v>
      </c>
      <c r="G718" s="15">
        <v>89344.66</v>
      </c>
      <c r="H718" s="15">
        <v>27115.15</v>
      </c>
      <c r="I718" s="23">
        <f t="shared" si="460"/>
        <v>-0.69650000000000001</v>
      </c>
      <c r="J718" s="22" t="s">
        <v>1543</v>
      </c>
      <c r="K718" s="30" t="str">
        <f t="shared" si="462"/>
        <v>X &lt; -40%B</v>
      </c>
      <c r="L718" s="24" t="e">
        <f>VLOOKUP(K718,#REF!,2,FALSE)</f>
        <v>#REF!</v>
      </c>
      <c r="M718" s="24" t="e">
        <f>VLOOKUP(K718,#REF!,3,FALSE)</f>
        <v>#REF!</v>
      </c>
      <c r="N718" s="34" t="e">
        <f t="shared" si="463"/>
        <v>#REF!</v>
      </c>
      <c r="O718" s="35" t="e">
        <f t="shared" si="464"/>
        <v>#REF!</v>
      </c>
      <c r="P718" s="57">
        <f>IFERROR(VLOOKUP(B718,#REF!,2,FALSE),0)</f>
        <v>0</v>
      </c>
      <c r="Q718" s="58">
        <f>IFERROR(VLOOKUP(B718,#REF!,2,FALSE),0)</f>
        <v>0</v>
      </c>
      <c r="R718" s="54">
        <f t="shared" si="456"/>
        <v>0</v>
      </c>
      <c r="S718" s="67" t="e">
        <f t="shared" si="461"/>
        <v>#REF!</v>
      </c>
      <c r="T718" s="65" t="e">
        <f t="shared" si="457"/>
        <v>#REF!</v>
      </c>
      <c r="U718" s="64" t="e">
        <f t="shared" si="458"/>
        <v>#REF!</v>
      </c>
      <c r="V718" s="21" t="e">
        <f>VLOOKUP(B718,Hoja1!$B$5:$H$749,21,FALSE)</f>
        <v>#REF!</v>
      </c>
      <c r="W718" s="63" t="e">
        <f t="shared" si="459"/>
        <v>#REF!</v>
      </c>
    </row>
    <row r="719" spans="1:23" x14ac:dyDescent="0.3">
      <c r="A719" s="4">
        <v>715</v>
      </c>
      <c r="B719" s="5" t="s">
        <v>1468</v>
      </c>
      <c r="C719" s="5" t="s">
        <v>1455</v>
      </c>
      <c r="D719" s="5" t="s">
        <v>1467</v>
      </c>
      <c r="E719" s="5" t="s">
        <v>1469</v>
      </c>
      <c r="F719" s="6" t="s">
        <v>12</v>
      </c>
      <c r="G719" s="15">
        <v>709.9</v>
      </c>
      <c r="H719" s="15">
        <v>14505.460000000001</v>
      </c>
      <c r="I719" s="23">
        <f t="shared" si="460"/>
        <v>19.4331</v>
      </c>
      <c r="J719" s="22" t="s">
        <v>1550</v>
      </c>
      <c r="K719" s="31" t="str">
        <f t="shared" ref="K719:K722" si="465">IF(AND(H719&gt;0,(0.5*G719)&gt;H719),"Subgrupo 1.1",IF(AND((0.5*G719)&lt;H719,G719&gt;H719),"Subgrupo 1.2","Grupo 2 "))</f>
        <v xml:space="preserve">Grupo 2 </v>
      </c>
      <c r="L719" s="24">
        <f>IF(H719&gt;=G719,10.8%," ")</f>
        <v>0.10800000000000001</v>
      </c>
      <c r="M719" s="24">
        <f>IF(H719&gt;=G719,16%," ")</f>
        <v>0.16</v>
      </c>
      <c r="N719" s="34">
        <f>ROUND(H719*(1+L719),2)</f>
        <v>16072.05</v>
      </c>
      <c r="O719" s="35">
        <f>ROUND(H719*(1+M719),2)</f>
        <v>16826.330000000002</v>
      </c>
      <c r="P719" s="59">
        <f>IFERROR(VLOOKUP(B719,#REF!,2,FALSE),0)</f>
        <v>0</v>
      </c>
      <c r="Q719" s="60">
        <f>IFERROR(VLOOKUP(B719,#REF!,2,FALSE),0)</f>
        <v>0</v>
      </c>
      <c r="R719" s="53">
        <f t="shared" si="456"/>
        <v>0</v>
      </c>
      <c r="S719" s="67">
        <f t="shared" si="461"/>
        <v>0</v>
      </c>
      <c r="T719" s="65">
        <f t="shared" si="457"/>
        <v>0</v>
      </c>
      <c r="U719" s="64">
        <f t="shared" si="458"/>
        <v>0</v>
      </c>
      <c r="V719" s="21" t="e">
        <f>VLOOKUP(B719,Hoja1!$B$5:$H$749,21,FALSE)</f>
        <v>#REF!</v>
      </c>
      <c r="W719" s="63" t="e">
        <f t="shared" si="459"/>
        <v>#REF!</v>
      </c>
    </row>
    <row r="720" spans="1:23" x14ac:dyDescent="0.3">
      <c r="A720" s="4">
        <v>716</v>
      </c>
      <c r="B720" s="5" t="s">
        <v>1470</v>
      </c>
      <c r="C720" s="5" t="s">
        <v>1455</v>
      </c>
      <c r="D720" s="5" t="s">
        <v>1467</v>
      </c>
      <c r="E720" s="5" t="s">
        <v>1471</v>
      </c>
      <c r="F720" s="6" t="s">
        <v>12</v>
      </c>
      <c r="G720" s="15">
        <v>0</v>
      </c>
      <c r="H720" s="15">
        <v>128.4</v>
      </c>
      <c r="I720" s="23">
        <f t="shared" si="460"/>
        <v>0</v>
      </c>
      <c r="J720" s="22" t="s">
        <v>1548</v>
      </c>
      <c r="K720" s="31" t="s">
        <v>1559</v>
      </c>
      <c r="L720" s="22" t="str">
        <f>IFERROR(VLOOKUP(B720,#REF!,5,FALSE)," ")</f>
        <v xml:space="preserve"> </v>
      </c>
      <c r="M720" s="22" t="str">
        <f>IFERROR(VLOOKUP(B720,#REF!,6,FALSE)," ")</f>
        <v xml:space="preserve"> </v>
      </c>
      <c r="N720" s="34" t="str">
        <f>+L720</f>
        <v xml:space="preserve"> </v>
      </c>
      <c r="O720" s="35" t="str">
        <f>+M720</f>
        <v xml:space="preserve"> </v>
      </c>
      <c r="P720" s="59">
        <f>IFERROR(VLOOKUP(B720,#REF!,2,FALSE),0)</f>
        <v>0</v>
      </c>
      <c r="Q720" s="60">
        <f>IFERROR(VLOOKUP(B720,#REF!,2,FALSE),0)</f>
        <v>0</v>
      </c>
      <c r="R720" s="53">
        <f t="shared" si="456"/>
        <v>0</v>
      </c>
      <c r="S720" s="67">
        <f t="shared" si="461"/>
        <v>0</v>
      </c>
      <c r="T720" s="65">
        <f t="shared" si="457"/>
        <v>0</v>
      </c>
      <c r="U720" s="64">
        <f t="shared" si="458"/>
        <v>0</v>
      </c>
      <c r="V720" s="21" t="e">
        <f>VLOOKUP(B720,Hoja1!$B$5:$H$749,21,FALSE)</f>
        <v>#REF!</v>
      </c>
      <c r="W720" s="63" t="e">
        <f t="shared" si="459"/>
        <v>#REF!</v>
      </c>
    </row>
    <row r="721" spans="1:23" x14ac:dyDescent="0.3">
      <c r="A721" s="4">
        <v>717</v>
      </c>
      <c r="B721" s="5" t="s">
        <v>1472</v>
      </c>
      <c r="C721" s="5" t="s">
        <v>1455</v>
      </c>
      <c r="D721" s="5" t="s">
        <v>1467</v>
      </c>
      <c r="E721" s="5" t="s">
        <v>1473</v>
      </c>
      <c r="F721" s="6" t="s">
        <v>12</v>
      </c>
      <c r="G721" s="15">
        <v>99324.599999999991</v>
      </c>
      <c r="H721" s="15">
        <v>102524.29999999999</v>
      </c>
      <c r="I721" s="23">
        <f t="shared" si="460"/>
        <v>3.2199999999999999E-2</v>
      </c>
      <c r="J721" s="22" t="s">
        <v>1548</v>
      </c>
      <c r="K721" s="31" t="str">
        <f t="shared" si="465"/>
        <v xml:space="preserve">Grupo 2 </v>
      </c>
      <c r="L721" s="24">
        <f t="shared" ref="L721" si="466">IF(H721&gt;=G721,10.8%," ")</f>
        <v>0.10800000000000001</v>
      </c>
      <c r="M721" s="24">
        <f t="shared" ref="M721" si="467">IF(H721&gt;=G721,16%," ")</f>
        <v>0.16</v>
      </c>
      <c r="N721" s="34">
        <f>ROUND(H721*(1+L721),2)</f>
        <v>113596.92</v>
      </c>
      <c r="O721" s="35">
        <f>ROUND(H721*(1+M721),2)</f>
        <v>118928.19</v>
      </c>
      <c r="P721" s="59">
        <f>IFERROR(VLOOKUP(B721,#REF!,2,FALSE),0)</f>
        <v>0</v>
      </c>
      <c r="Q721" s="60">
        <f>IFERROR(VLOOKUP(B721,#REF!,2,FALSE),0)</f>
        <v>0</v>
      </c>
      <c r="R721" s="53">
        <f t="shared" si="456"/>
        <v>0</v>
      </c>
      <c r="S721" s="67">
        <f t="shared" si="461"/>
        <v>0</v>
      </c>
      <c r="T721" s="65">
        <f t="shared" si="457"/>
        <v>0</v>
      </c>
      <c r="U721" s="64">
        <f t="shared" si="458"/>
        <v>0</v>
      </c>
      <c r="V721" s="21" t="e">
        <f>VLOOKUP(B721,Hoja1!$B$5:$H$749,21,FALSE)</f>
        <v>#REF!</v>
      </c>
      <c r="W721" s="63" t="e">
        <f t="shared" si="459"/>
        <v>#REF!</v>
      </c>
    </row>
    <row r="722" spans="1:23" x14ac:dyDescent="0.3">
      <c r="A722" s="4">
        <v>718</v>
      </c>
      <c r="B722" s="5" t="s">
        <v>1474</v>
      </c>
      <c r="C722" s="5" t="s">
        <v>1455</v>
      </c>
      <c r="D722" s="5" t="s">
        <v>1467</v>
      </c>
      <c r="E722" s="5" t="s">
        <v>1475</v>
      </c>
      <c r="F722" s="6" t="s">
        <v>12</v>
      </c>
      <c r="G722" s="15">
        <v>1221.6500000000001</v>
      </c>
      <c r="H722" s="15">
        <v>438.6</v>
      </c>
      <c r="I722" s="23">
        <f t="shared" si="460"/>
        <v>-0.64100000000000001</v>
      </c>
      <c r="J722" s="22" t="s">
        <v>1543</v>
      </c>
      <c r="K722" s="31" t="str">
        <f t="shared" si="465"/>
        <v>Subgrupo 1.1</v>
      </c>
      <c r="L722" s="28" t="s">
        <v>1555</v>
      </c>
      <c r="M722" s="28" t="s">
        <v>1556</v>
      </c>
      <c r="N722" s="36">
        <f>ROUND(IF(0.75*G722&lt;1.03*H722,0.75*G722,1.03*H722),1)</f>
        <v>451.8</v>
      </c>
      <c r="O722" s="37">
        <f>ROUND(IF(G722&lt;1.08*H722,G722,1.08*H722),2)</f>
        <v>473.69</v>
      </c>
      <c r="P722" s="59">
        <f>IFERROR(VLOOKUP(B722,#REF!,2,FALSE),0)</f>
        <v>0</v>
      </c>
      <c r="Q722" s="60">
        <f>IFERROR(VLOOKUP(B722,#REF!,2,FALSE),0)</f>
        <v>0</v>
      </c>
      <c r="R722" s="53">
        <f t="shared" si="456"/>
        <v>0</v>
      </c>
      <c r="S722" s="67">
        <f t="shared" si="461"/>
        <v>0</v>
      </c>
      <c r="T722" s="65">
        <f t="shared" si="457"/>
        <v>0</v>
      </c>
      <c r="U722" s="64">
        <f t="shared" si="458"/>
        <v>0</v>
      </c>
      <c r="V722" s="21" t="e">
        <f>VLOOKUP(B722,Hoja1!$B$5:$H$749,21,FALSE)</f>
        <v>#REF!</v>
      </c>
      <c r="W722" s="63" t="e">
        <f t="shared" si="459"/>
        <v>#REF!</v>
      </c>
    </row>
    <row r="723" spans="1:23" x14ac:dyDescent="0.3">
      <c r="A723" s="4">
        <v>719</v>
      </c>
      <c r="B723" s="5" t="s">
        <v>1476</v>
      </c>
      <c r="C723" s="5" t="s">
        <v>1455</v>
      </c>
      <c r="D723" s="5" t="s">
        <v>1467</v>
      </c>
      <c r="E723" s="5" t="s">
        <v>1477</v>
      </c>
      <c r="F723" s="6" t="s">
        <v>12</v>
      </c>
      <c r="G723" s="15">
        <v>0</v>
      </c>
      <c r="H723" s="15">
        <v>3267</v>
      </c>
      <c r="I723" s="23">
        <f t="shared" si="460"/>
        <v>0</v>
      </c>
      <c r="J723" s="22" t="s">
        <v>1548</v>
      </c>
      <c r="K723" s="31" t="s">
        <v>1559</v>
      </c>
      <c r="L723" s="22" t="str">
        <f>IFERROR(VLOOKUP(B723,#REF!,5,FALSE)," ")</f>
        <v xml:space="preserve"> </v>
      </c>
      <c r="M723" s="22" t="str">
        <f>IFERROR(VLOOKUP(B723,#REF!,6,FALSE)," ")</f>
        <v xml:space="preserve"> </v>
      </c>
      <c r="N723" s="34" t="str">
        <f>+L723</f>
        <v xml:space="preserve"> </v>
      </c>
      <c r="O723" s="35" t="str">
        <f>+M723</f>
        <v xml:space="preserve"> </v>
      </c>
      <c r="P723" s="59">
        <f>IFERROR(VLOOKUP(B723,#REF!,2,FALSE),0)</f>
        <v>0</v>
      </c>
      <c r="Q723" s="60">
        <f>IFERROR(VLOOKUP(B723,#REF!,2,FALSE),0)</f>
        <v>0</v>
      </c>
      <c r="R723" s="53">
        <f t="shared" si="456"/>
        <v>0</v>
      </c>
      <c r="S723" s="67">
        <f t="shared" si="461"/>
        <v>0</v>
      </c>
      <c r="T723" s="65">
        <f t="shared" si="457"/>
        <v>0</v>
      </c>
      <c r="U723" s="64">
        <f t="shared" si="458"/>
        <v>0</v>
      </c>
      <c r="V723" s="21" t="e">
        <f>VLOOKUP(B723,Hoja1!$B$5:$H$749,21,FALSE)</f>
        <v>#REF!</v>
      </c>
      <c r="W723" s="63" t="e">
        <f t="shared" si="459"/>
        <v>#REF!</v>
      </c>
    </row>
    <row r="724" spans="1:23" x14ac:dyDescent="0.3">
      <c r="A724" s="4">
        <v>720</v>
      </c>
      <c r="B724" s="5" t="s">
        <v>1478</v>
      </c>
      <c r="C724" s="5" t="s">
        <v>1455</v>
      </c>
      <c r="D724" s="5" t="s">
        <v>1479</v>
      </c>
      <c r="E724" s="5" t="s">
        <v>1480</v>
      </c>
      <c r="F724" s="6" t="s">
        <v>30</v>
      </c>
      <c r="G724" s="15">
        <v>76954.350000000006</v>
      </c>
      <c r="H724" s="15">
        <v>48341.209999999992</v>
      </c>
      <c r="I724" s="23">
        <f t="shared" si="460"/>
        <v>-0.37180000000000002</v>
      </c>
      <c r="J724" s="22" t="s">
        <v>1544</v>
      </c>
      <c r="K724" s="30" t="str">
        <f t="shared" si="462"/>
        <v>-40%≤ X &lt; -30%B</v>
      </c>
      <c r="L724" s="24" t="e">
        <f>VLOOKUP(K724,#REF!,2,FALSE)</f>
        <v>#REF!</v>
      </c>
      <c r="M724" s="24" t="e">
        <f>VLOOKUP(K724,#REF!,3,FALSE)</f>
        <v>#REF!</v>
      </c>
      <c r="N724" s="34" t="e">
        <f>ROUND(H724*(1+L724),2)</f>
        <v>#REF!</v>
      </c>
      <c r="O724" s="35" t="e">
        <f>ROUND(H724*(1+M724),2)</f>
        <v>#REF!</v>
      </c>
      <c r="P724" s="57">
        <f>IFERROR(VLOOKUP(B724,#REF!,2,FALSE),0)</f>
        <v>0</v>
      </c>
      <c r="Q724" s="58">
        <f>IFERROR(VLOOKUP(B724,#REF!,2,FALSE),0)</f>
        <v>0</v>
      </c>
      <c r="R724" s="54">
        <f t="shared" si="456"/>
        <v>0</v>
      </c>
      <c r="S724" s="67" t="e">
        <f t="shared" si="461"/>
        <v>#REF!</v>
      </c>
      <c r="T724" s="65" t="e">
        <f t="shared" si="457"/>
        <v>#REF!</v>
      </c>
      <c r="U724" s="64" t="e">
        <f t="shared" si="458"/>
        <v>#REF!</v>
      </c>
      <c r="V724" s="21" t="e">
        <f>VLOOKUP(B724,Hoja1!$B$5:$H$749,21,FALSE)</f>
        <v>#REF!</v>
      </c>
      <c r="W724" s="63" t="e">
        <f t="shared" si="459"/>
        <v>#REF!</v>
      </c>
    </row>
    <row r="725" spans="1:23" x14ac:dyDescent="0.3">
      <c r="A725" s="4">
        <v>721</v>
      </c>
      <c r="B725" s="5" t="s">
        <v>1481</v>
      </c>
      <c r="C725" s="5" t="s">
        <v>1455</v>
      </c>
      <c r="D725" s="5" t="s">
        <v>1479</v>
      </c>
      <c r="E725" s="5" t="s">
        <v>1482</v>
      </c>
      <c r="F725" s="6" t="s">
        <v>12</v>
      </c>
      <c r="G725" s="15">
        <v>10527.64</v>
      </c>
      <c r="H725" s="15">
        <v>8722.06</v>
      </c>
      <c r="I725" s="23">
        <f t="shared" si="460"/>
        <v>-0.17150000000000001</v>
      </c>
      <c r="J725" s="22" t="s">
        <v>1546</v>
      </c>
      <c r="K725" s="31" t="str">
        <f>IF(AND(H725&gt;0,(0.5*G725)&gt;H725),"Subgrupo 1.1",IF(AND((0.5*G725)&lt;H725,G725&gt;H725),"Subgrupo 1.2","Grupo 2 "))</f>
        <v>Subgrupo 1.2</v>
      </c>
      <c r="L725" s="28" t="s">
        <v>1556</v>
      </c>
      <c r="M725" s="28" t="s">
        <v>1557</v>
      </c>
      <c r="N725" s="36">
        <f>ROUND(IF(G725&lt;1.08*H725,G725,1.08*H725),2)</f>
        <v>9419.82</v>
      </c>
      <c r="O725" s="37">
        <f>ROUND(IF(1.05*G725&lt;1.13*H725,1.05*G725,1.13*H725),2)</f>
        <v>9855.93</v>
      </c>
      <c r="P725" s="59">
        <f>IFERROR(VLOOKUP(B725,#REF!,2,FALSE),0)</f>
        <v>0</v>
      </c>
      <c r="Q725" s="60">
        <f>IFERROR(VLOOKUP(B725,#REF!,2,FALSE),0)</f>
        <v>0</v>
      </c>
      <c r="R725" s="53">
        <f t="shared" si="456"/>
        <v>0</v>
      </c>
      <c r="S725" s="67">
        <f t="shared" si="461"/>
        <v>0</v>
      </c>
      <c r="T725" s="65">
        <f t="shared" si="457"/>
        <v>0</v>
      </c>
      <c r="U725" s="64">
        <f t="shared" si="458"/>
        <v>0</v>
      </c>
      <c r="V725" s="21" t="e">
        <f>VLOOKUP(B725,Hoja1!$B$5:$H$749,21,FALSE)</f>
        <v>#REF!</v>
      </c>
      <c r="W725" s="63" t="e">
        <f t="shared" si="459"/>
        <v>#REF!</v>
      </c>
    </row>
    <row r="726" spans="1:23" x14ac:dyDescent="0.3">
      <c r="A726" s="4">
        <v>722</v>
      </c>
      <c r="B726" s="5" t="s">
        <v>1483</v>
      </c>
      <c r="C726" s="5" t="s">
        <v>1455</v>
      </c>
      <c r="D726" s="5" t="s">
        <v>1484</v>
      </c>
      <c r="E726" s="5" t="s">
        <v>1484</v>
      </c>
      <c r="F726" s="6" t="s">
        <v>30</v>
      </c>
      <c r="G726" s="15">
        <v>52786.400000000001</v>
      </c>
      <c r="H726" s="15">
        <v>49190</v>
      </c>
      <c r="I726" s="23">
        <f t="shared" si="460"/>
        <v>-6.8099999999999994E-2</v>
      </c>
      <c r="J726" s="22" t="s">
        <v>1547</v>
      </c>
      <c r="K726" s="30" t="str">
        <f t="shared" si="462"/>
        <v>-10%≤ X &lt; 0%B</v>
      </c>
      <c r="L726" s="24" t="e">
        <f>VLOOKUP(K726,#REF!,2,FALSE)</f>
        <v>#REF!</v>
      </c>
      <c r="M726" s="24" t="e">
        <f>VLOOKUP(K726,#REF!,3,FALSE)</f>
        <v>#REF!</v>
      </c>
      <c r="N726" s="34" t="e">
        <f>ROUND(H726*(1+L726),2)</f>
        <v>#REF!</v>
      </c>
      <c r="O726" s="35" t="e">
        <f>ROUND(H726*(1+M726),2)</f>
        <v>#REF!</v>
      </c>
      <c r="P726" s="57">
        <f>IFERROR(VLOOKUP(B726,#REF!,2,FALSE),0)</f>
        <v>0</v>
      </c>
      <c r="Q726" s="58">
        <f>IFERROR(VLOOKUP(B726,#REF!,2,FALSE),0)</f>
        <v>0</v>
      </c>
      <c r="R726" s="54">
        <f t="shared" si="456"/>
        <v>0</v>
      </c>
      <c r="S726" s="67" t="e">
        <f t="shared" si="461"/>
        <v>#REF!</v>
      </c>
      <c r="T726" s="65" t="e">
        <f t="shared" si="457"/>
        <v>#REF!</v>
      </c>
      <c r="U726" s="64" t="e">
        <f t="shared" si="458"/>
        <v>#REF!</v>
      </c>
      <c r="V726" s="21" t="e">
        <f>VLOOKUP(B726,Hoja1!$B$5:$H$749,21,FALSE)</f>
        <v>#REF!</v>
      </c>
      <c r="W726" s="63" t="e">
        <f t="shared" si="459"/>
        <v>#REF!</v>
      </c>
    </row>
    <row r="727" spans="1:23" x14ac:dyDescent="0.3">
      <c r="A727" s="4">
        <v>723</v>
      </c>
      <c r="B727" s="5" t="s">
        <v>1485</v>
      </c>
      <c r="C727" s="5" t="s">
        <v>1455</v>
      </c>
      <c r="D727" s="5" t="s">
        <v>1484</v>
      </c>
      <c r="E727" s="5" t="s">
        <v>1486</v>
      </c>
      <c r="F727" s="6" t="s">
        <v>12</v>
      </c>
      <c r="G727" s="15">
        <v>330.99</v>
      </c>
      <c r="H727" s="15">
        <v>0</v>
      </c>
      <c r="I727" s="23">
        <f t="shared" si="460"/>
        <v>-1</v>
      </c>
      <c r="J727" s="22" t="s">
        <v>1543</v>
      </c>
      <c r="K727" s="31" t="s">
        <v>1559</v>
      </c>
      <c r="L727" s="22" t="str">
        <f>IFERROR(VLOOKUP(B727,#REF!,5,FALSE)," ")</f>
        <v xml:space="preserve"> </v>
      </c>
      <c r="M727" s="22" t="str">
        <f>IFERROR(VLOOKUP(B727,#REF!,6,FALSE)," ")</f>
        <v xml:space="preserve"> </v>
      </c>
      <c r="N727" s="34" t="str">
        <f>+L727</f>
        <v xml:space="preserve"> </v>
      </c>
      <c r="O727" s="35" t="str">
        <f>+M727</f>
        <v xml:space="preserve"> </v>
      </c>
      <c r="P727" s="59">
        <f>IFERROR(VLOOKUP(B727,#REF!,2,FALSE),0)</f>
        <v>0</v>
      </c>
      <c r="Q727" s="60">
        <f>IFERROR(VLOOKUP(B727,#REF!,2,FALSE),0)</f>
        <v>0</v>
      </c>
      <c r="R727" s="53">
        <f t="shared" si="456"/>
        <v>0</v>
      </c>
      <c r="S727" s="67">
        <f t="shared" si="461"/>
        <v>0</v>
      </c>
      <c r="T727" s="65">
        <f t="shared" si="457"/>
        <v>0</v>
      </c>
      <c r="U727" s="64">
        <f t="shared" si="458"/>
        <v>0</v>
      </c>
      <c r="V727" s="21" t="e">
        <f>VLOOKUP(B727,Hoja1!$B$5:$H$749,21,FALSE)</f>
        <v>#REF!</v>
      </c>
      <c r="W727" s="63" t="e">
        <f t="shared" si="459"/>
        <v>#REF!</v>
      </c>
    </row>
    <row r="728" spans="1:23" x14ac:dyDescent="0.3">
      <c r="A728" s="4">
        <v>724</v>
      </c>
      <c r="B728" s="5" t="s">
        <v>1487</v>
      </c>
      <c r="C728" s="5" t="s">
        <v>1455</v>
      </c>
      <c r="D728" s="5" t="s">
        <v>1484</v>
      </c>
      <c r="E728" s="5" t="s">
        <v>1488</v>
      </c>
      <c r="F728" s="6" t="s">
        <v>12</v>
      </c>
      <c r="G728" s="15">
        <v>1389.1599999999999</v>
      </c>
      <c r="H728" s="15">
        <v>814.59999999999991</v>
      </c>
      <c r="I728" s="23">
        <f t="shared" si="460"/>
        <v>-0.41360000000000002</v>
      </c>
      <c r="J728" s="22" t="s">
        <v>1543</v>
      </c>
      <c r="K728" s="31" t="str">
        <f t="shared" ref="K728:K732" si="468">IF(AND(H728&gt;0,(0.5*G728)&gt;H728),"Subgrupo 1.1",IF(AND((0.5*G728)&lt;H728,G728&gt;H728),"Subgrupo 1.2","Grupo 2 "))</f>
        <v>Subgrupo 1.2</v>
      </c>
      <c r="L728" s="28" t="s">
        <v>1556</v>
      </c>
      <c r="M728" s="28" t="s">
        <v>1557</v>
      </c>
      <c r="N728" s="36">
        <f t="shared" ref="N728:N729" si="469">ROUND(IF(G728&lt;1.08*H728,G728,1.08*H728),2)</f>
        <v>879.77</v>
      </c>
      <c r="O728" s="37">
        <f t="shared" ref="O728:O729" si="470">ROUND(IF(1.05*G728&lt;1.13*H728,1.05*G728,1.13*H728),2)</f>
        <v>920.5</v>
      </c>
      <c r="P728" s="59">
        <f>IFERROR(VLOOKUP(B728,#REF!,2,FALSE),0)</f>
        <v>0</v>
      </c>
      <c r="Q728" s="60">
        <f>IFERROR(VLOOKUP(B728,#REF!,2,FALSE),0)</f>
        <v>0</v>
      </c>
      <c r="R728" s="53">
        <f t="shared" si="456"/>
        <v>0</v>
      </c>
      <c r="S728" s="67">
        <f t="shared" si="461"/>
        <v>0</v>
      </c>
      <c r="T728" s="65">
        <f t="shared" si="457"/>
        <v>0</v>
      </c>
      <c r="U728" s="64">
        <f t="shared" si="458"/>
        <v>0</v>
      </c>
      <c r="V728" s="21" t="e">
        <f>VLOOKUP(B728,Hoja1!$B$5:$H$749,21,FALSE)</f>
        <v>#REF!</v>
      </c>
      <c r="W728" s="63" t="e">
        <f t="shared" si="459"/>
        <v>#REF!</v>
      </c>
    </row>
    <row r="729" spans="1:23" x14ac:dyDescent="0.3">
      <c r="A729" s="4">
        <v>725</v>
      </c>
      <c r="B729" s="5" t="s">
        <v>1489</v>
      </c>
      <c r="C729" s="5" t="s">
        <v>1455</v>
      </c>
      <c r="D729" s="5" t="s">
        <v>1484</v>
      </c>
      <c r="E729" s="5" t="s">
        <v>1490</v>
      </c>
      <c r="F729" s="6" t="s">
        <v>12</v>
      </c>
      <c r="G729" s="15">
        <v>23.7</v>
      </c>
      <c r="H729" s="15">
        <v>20</v>
      </c>
      <c r="I729" s="23">
        <f t="shared" si="460"/>
        <v>-0.15609999999999999</v>
      </c>
      <c r="J729" s="22" t="s">
        <v>1546</v>
      </c>
      <c r="K729" s="31" t="str">
        <f t="shared" si="468"/>
        <v>Subgrupo 1.2</v>
      </c>
      <c r="L729" s="28" t="s">
        <v>1556</v>
      </c>
      <c r="M729" s="28" t="s">
        <v>1557</v>
      </c>
      <c r="N729" s="36">
        <f t="shared" si="469"/>
        <v>21.6</v>
      </c>
      <c r="O729" s="37">
        <f t="shared" si="470"/>
        <v>22.6</v>
      </c>
      <c r="P729" s="59">
        <f>IFERROR(VLOOKUP(B729,#REF!,2,FALSE),0)</f>
        <v>0</v>
      </c>
      <c r="Q729" s="60">
        <f>IFERROR(VLOOKUP(B729,#REF!,2,FALSE),0)</f>
        <v>0</v>
      </c>
      <c r="R729" s="53">
        <f t="shared" si="456"/>
        <v>0</v>
      </c>
      <c r="S729" s="67">
        <f t="shared" si="461"/>
        <v>0</v>
      </c>
      <c r="T729" s="65">
        <f t="shared" si="457"/>
        <v>0</v>
      </c>
      <c r="U729" s="64">
        <f t="shared" si="458"/>
        <v>0</v>
      </c>
      <c r="V729" s="21" t="e">
        <f>VLOOKUP(B729,Hoja1!$B$5:$H$749,21,FALSE)</f>
        <v>#REF!</v>
      </c>
      <c r="W729" s="63" t="e">
        <f t="shared" si="459"/>
        <v>#REF!</v>
      </c>
    </row>
    <row r="730" spans="1:23" x14ac:dyDescent="0.3">
      <c r="A730" s="4">
        <v>726</v>
      </c>
      <c r="B730" s="5" t="s">
        <v>1491</v>
      </c>
      <c r="C730" s="5" t="s">
        <v>1455</v>
      </c>
      <c r="D730" s="5" t="s">
        <v>1484</v>
      </c>
      <c r="E730" s="5" t="s">
        <v>1492</v>
      </c>
      <c r="F730" s="6" t="s">
        <v>12</v>
      </c>
      <c r="G730" s="15">
        <v>696</v>
      </c>
      <c r="H730" s="15">
        <v>852.80000000000007</v>
      </c>
      <c r="I730" s="23">
        <f t="shared" si="460"/>
        <v>0.2253</v>
      </c>
      <c r="J730" s="22" t="s">
        <v>1550</v>
      </c>
      <c r="K730" s="31" t="str">
        <f t="shared" si="468"/>
        <v xml:space="preserve">Grupo 2 </v>
      </c>
      <c r="L730" s="24">
        <f t="shared" ref="L730" si="471">IF(H730&gt;=G730,10.8%," ")</f>
        <v>0.10800000000000001</v>
      </c>
      <c r="M730" s="24">
        <f t="shared" ref="M730" si="472">IF(H730&gt;=G730,16%," ")</f>
        <v>0.16</v>
      </c>
      <c r="N730" s="34">
        <f>ROUND(H730*(1+L730),2)</f>
        <v>944.9</v>
      </c>
      <c r="O730" s="35">
        <f>ROUND(H730*(1+M730),2)</f>
        <v>989.25</v>
      </c>
      <c r="P730" s="59">
        <f>IFERROR(VLOOKUP(B730,#REF!,2,FALSE),0)</f>
        <v>0</v>
      </c>
      <c r="Q730" s="60">
        <f>IFERROR(VLOOKUP(B730,#REF!,2,FALSE),0)</f>
        <v>0</v>
      </c>
      <c r="R730" s="53">
        <f t="shared" si="456"/>
        <v>0</v>
      </c>
      <c r="S730" s="67">
        <f t="shared" si="461"/>
        <v>0</v>
      </c>
      <c r="T730" s="65">
        <f t="shared" si="457"/>
        <v>0</v>
      </c>
      <c r="U730" s="64">
        <f t="shared" si="458"/>
        <v>0</v>
      </c>
      <c r="V730" s="21" t="e">
        <f>VLOOKUP(B730,Hoja1!$B$5:$H$749,21,FALSE)</f>
        <v>#REF!</v>
      </c>
      <c r="W730" s="63" t="e">
        <f t="shared" si="459"/>
        <v>#REF!</v>
      </c>
    </row>
    <row r="731" spans="1:23" x14ac:dyDescent="0.3">
      <c r="A731" s="4">
        <v>727</v>
      </c>
      <c r="B731" s="5" t="s">
        <v>1493</v>
      </c>
      <c r="C731" s="5" t="s">
        <v>1455</v>
      </c>
      <c r="D731" s="5" t="s">
        <v>1484</v>
      </c>
      <c r="E731" s="5" t="s">
        <v>1494</v>
      </c>
      <c r="F731" s="6" t="s">
        <v>12</v>
      </c>
      <c r="G731" s="15">
        <v>1003.18</v>
      </c>
      <c r="H731" s="15">
        <v>895.31999999999994</v>
      </c>
      <c r="I731" s="23">
        <f t="shared" si="460"/>
        <v>-0.1075</v>
      </c>
      <c r="J731" s="22" t="s">
        <v>1546</v>
      </c>
      <c r="K731" s="31" t="str">
        <f t="shared" si="468"/>
        <v>Subgrupo 1.2</v>
      </c>
      <c r="L731" s="28" t="s">
        <v>1556</v>
      </c>
      <c r="M731" s="28" t="s">
        <v>1557</v>
      </c>
      <c r="N731" s="36">
        <f t="shared" ref="N731:N732" si="473">ROUND(IF(G731&lt;1.08*H731,G731,1.08*H731),2)</f>
        <v>966.95</v>
      </c>
      <c r="O731" s="37">
        <f t="shared" ref="O731:O732" si="474">ROUND(IF(1.05*G731&lt;1.13*H731,1.05*G731,1.13*H731),2)</f>
        <v>1011.71</v>
      </c>
      <c r="P731" s="59">
        <f>IFERROR(VLOOKUP(B731,#REF!,2,FALSE),0)</f>
        <v>0</v>
      </c>
      <c r="Q731" s="60">
        <f>IFERROR(VLOOKUP(B731,#REF!,2,FALSE),0)</f>
        <v>0</v>
      </c>
      <c r="R731" s="53">
        <f t="shared" si="456"/>
        <v>0</v>
      </c>
      <c r="S731" s="67">
        <f t="shared" si="461"/>
        <v>0</v>
      </c>
      <c r="T731" s="65">
        <f t="shared" si="457"/>
        <v>0</v>
      </c>
      <c r="U731" s="64">
        <f t="shared" si="458"/>
        <v>0</v>
      </c>
      <c r="V731" s="21" t="e">
        <f>VLOOKUP(B731,Hoja1!$B$5:$H$749,21,FALSE)</f>
        <v>#REF!</v>
      </c>
      <c r="W731" s="63" t="e">
        <f t="shared" si="459"/>
        <v>#REF!</v>
      </c>
    </row>
    <row r="732" spans="1:23" x14ac:dyDescent="0.3">
      <c r="A732" s="4">
        <v>728</v>
      </c>
      <c r="B732" s="5" t="s">
        <v>1495</v>
      </c>
      <c r="C732" s="5" t="s">
        <v>1455</v>
      </c>
      <c r="D732" s="5" t="s">
        <v>1484</v>
      </c>
      <c r="E732" s="5" t="s">
        <v>1496</v>
      </c>
      <c r="F732" s="6" t="s">
        <v>12</v>
      </c>
      <c r="G732" s="15">
        <v>7177.2000000000007</v>
      </c>
      <c r="H732" s="15">
        <v>4490.3000000000011</v>
      </c>
      <c r="I732" s="23">
        <f t="shared" si="460"/>
        <v>-0.37440000000000001</v>
      </c>
      <c r="J732" s="22" t="s">
        <v>1544</v>
      </c>
      <c r="K732" s="31" t="str">
        <f t="shared" si="468"/>
        <v>Subgrupo 1.2</v>
      </c>
      <c r="L732" s="28" t="s">
        <v>1556</v>
      </c>
      <c r="M732" s="28" t="s">
        <v>1557</v>
      </c>
      <c r="N732" s="36">
        <f t="shared" si="473"/>
        <v>4849.5200000000004</v>
      </c>
      <c r="O732" s="37">
        <f t="shared" si="474"/>
        <v>5074.04</v>
      </c>
      <c r="P732" s="59">
        <f>IFERROR(VLOOKUP(B732,#REF!,2,FALSE),0)</f>
        <v>0</v>
      </c>
      <c r="Q732" s="60">
        <f>IFERROR(VLOOKUP(B732,#REF!,2,FALSE),0)</f>
        <v>0</v>
      </c>
      <c r="R732" s="53">
        <f t="shared" si="456"/>
        <v>0</v>
      </c>
      <c r="S732" s="67">
        <f t="shared" si="461"/>
        <v>0</v>
      </c>
      <c r="T732" s="65">
        <f t="shared" si="457"/>
        <v>0</v>
      </c>
      <c r="U732" s="64">
        <f t="shared" si="458"/>
        <v>0</v>
      </c>
      <c r="V732" s="21" t="e">
        <f>VLOOKUP(B732,Hoja1!$B$5:$H$749,21,FALSE)</f>
        <v>#REF!</v>
      </c>
      <c r="W732" s="63" t="e">
        <f t="shared" si="459"/>
        <v>#REF!</v>
      </c>
    </row>
    <row r="733" spans="1:23" x14ac:dyDescent="0.3">
      <c r="A733" s="4">
        <v>729</v>
      </c>
      <c r="B733" s="5" t="s">
        <v>1497</v>
      </c>
      <c r="C733" s="5" t="s">
        <v>1498</v>
      </c>
      <c r="D733" s="5" t="s">
        <v>1498</v>
      </c>
      <c r="E733" s="5" t="s">
        <v>1498</v>
      </c>
      <c r="F733" s="6" t="s">
        <v>9</v>
      </c>
      <c r="G733" s="15">
        <v>3959843.98</v>
      </c>
      <c r="H733" s="15">
        <v>3393066.1800000006</v>
      </c>
      <c r="I733" s="23">
        <f t="shared" si="460"/>
        <v>-0.1431</v>
      </c>
      <c r="J733" s="22" t="s">
        <v>1546</v>
      </c>
      <c r="K733" s="30" t="str">
        <f t="shared" si="462"/>
        <v>-20%≤ X &lt; -10%A</v>
      </c>
      <c r="L733" s="24" t="e">
        <f>VLOOKUP(K733,#REF!,2,FALSE)</f>
        <v>#REF!</v>
      </c>
      <c r="M733" s="24" t="e">
        <f>VLOOKUP(K733,#REF!,3,FALSE)</f>
        <v>#REF!</v>
      </c>
      <c r="N733" s="34" t="e">
        <f>ROUND(H733*(1+L733),2)</f>
        <v>#REF!</v>
      </c>
      <c r="O733" s="35" t="e">
        <f>ROUND(H733*(1+M733),2)</f>
        <v>#REF!</v>
      </c>
      <c r="P733" s="57">
        <f>IFERROR(VLOOKUP(B733,#REF!,2,FALSE),0)</f>
        <v>0</v>
      </c>
      <c r="Q733" s="58">
        <f>IFERROR(VLOOKUP(B733,#REF!,2,FALSE),0)</f>
        <v>0</v>
      </c>
      <c r="R733" s="54">
        <f t="shared" si="456"/>
        <v>0</v>
      </c>
      <c r="S733" s="67" t="e">
        <f t="shared" si="461"/>
        <v>#REF!</v>
      </c>
      <c r="T733" s="65" t="e">
        <f t="shared" si="457"/>
        <v>#REF!</v>
      </c>
      <c r="U733" s="64" t="e">
        <f t="shared" si="458"/>
        <v>#REF!</v>
      </c>
      <c r="V733" s="21" t="e">
        <f>VLOOKUP(B733,Hoja1!$B$5:$H$749,21,FALSE)</f>
        <v>#REF!</v>
      </c>
      <c r="W733" s="63" t="e">
        <f t="shared" si="459"/>
        <v>#REF!</v>
      </c>
    </row>
    <row r="734" spans="1:23" x14ac:dyDescent="0.3">
      <c r="A734" s="4">
        <v>730</v>
      </c>
      <c r="B734" s="5" t="s">
        <v>1499</v>
      </c>
      <c r="C734" s="5" t="s">
        <v>1498</v>
      </c>
      <c r="D734" s="5" t="s">
        <v>1498</v>
      </c>
      <c r="E734" s="5" t="s">
        <v>1500</v>
      </c>
      <c r="F734" s="6" t="s">
        <v>12</v>
      </c>
      <c r="G734" s="15">
        <v>336930.24000000005</v>
      </c>
      <c r="H734" s="15">
        <v>423861.94000000006</v>
      </c>
      <c r="I734" s="23">
        <f t="shared" si="460"/>
        <v>0.25800000000000001</v>
      </c>
      <c r="J734" s="22" t="s">
        <v>1550</v>
      </c>
      <c r="K734" s="31" t="str">
        <f t="shared" ref="K734:K737" si="475">IF(AND(H734&gt;0,(0.5*G734)&gt;H734),"Subgrupo 1.1",IF(AND((0.5*G734)&lt;H734,G734&gt;H734),"Subgrupo 1.2","Grupo 2 "))</f>
        <v xml:space="preserve">Grupo 2 </v>
      </c>
      <c r="L734" s="24">
        <f t="shared" ref="L734:L736" si="476">IF(H734&gt;=G734,10.8%," ")</f>
        <v>0.10800000000000001</v>
      </c>
      <c r="M734" s="24">
        <f t="shared" ref="M734:M736" si="477">IF(H734&gt;=G734,16%," ")</f>
        <v>0.16</v>
      </c>
      <c r="N734" s="34">
        <f>ROUND(H734*(1+L734),2)</f>
        <v>469639.03</v>
      </c>
      <c r="O734" s="35">
        <f>ROUND(H734*(1+M734),2)</f>
        <v>491679.85</v>
      </c>
      <c r="P734" s="59">
        <f>IFERROR(VLOOKUP(B734,#REF!,2,FALSE),0)</f>
        <v>0</v>
      </c>
      <c r="Q734" s="60">
        <f>IFERROR(VLOOKUP(B734,#REF!,2,FALSE),0)</f>
        <v>0</v>
      </c>
      <c r="R734" s="53">
        <f t="shared" si="456"/>
        <v>0</v>
      </c>
      <c r="S734" s="67">
        <f t="shared" si="461"/>
        <v>0</v>
      </c>
      <c r="T734" s="65">
        <f t="shared" si="457"/>
        <v>0</v>
      </c>
      <c r="U734" s="64">
        <f t="shared" si="458"/>
        <v>0</v>
      </c>
      <c r="V734" s="21" t="e">
        <f>VLOOKUP(B734,Hoja1!$B$5:$H$749,21,FALSE)</f>
        <v>#REF!</v>
      </c>
      <c r="W734" s="63" t="e">
        <f t="shared" si="459"/>
        <v>#REF!</v>
      </c>
    </row>
    <row r="735" spans="1:23" x14ac:dyDescent="0.3">
      <c r="A735" s="4">
        <v>731</v>
      </c>
      <c r="B735" s="5" t="s">
        <v>1501</v>
      </c>
      <c r="C735" s="5" t="s">
        <v>1498</v>
      </c>
      <c r="D735" s="5" t="s">
        <v>1498</v>
      </c>
      <c r="E735" s="5" t="s">
        <v>1502</v>
      </c>
      <c r="F735" s="6" t="s">
        <v>12</v>
      </c>
      <c r="G735" s="15">
        <v>241558.99</v>
      </c>
      <c r="H735" s="15">
        <v>204438.07</v>
      </c>
      <c r="I735" s="23">
        <f t="shared" si="460"/>
        <v>-0.1537</v>
      </c>
      <c r="J735" s="22" t="s">
        <v>1546</v>
      </c>
      <c r="K735" s="31" t="str">
        <f t="shared" si="475"/>
        <v>Subgrupo 1.2</v>
      </c>
      <c r="L735" s="28" t="s">
        <v>1556</v>
      </c>
      <c r="M735" s="28" t="s">
        <v>1557</v>
      </c>
      <c r="N735" s="36">
        <f>ROUND(IF(G735&lt;1.08*H735,G735,1.08*H735),2)</f>
        <v>220793.12</v>
      </c>
      <c r="O735" s="37">
        <f>ROUND(IF(1.05*G735&lt;1.13*H735,1.05*G735,1.13*H735),2)</f>
        <v>231015.02</v>
      </c>
      <c r="P735" s="59">
        <f>IFERROR(VLOOKUP(B735,#REF!,2,FALSE),0)</f>
        <v>0</v>
      </c>
      <c r="Q735" s="60">
        <f>IFERROR(VLOOKUP(B735,#REF!,2,FALSE),0)</f>
        <v>0</v>
      </c>
      <c r="R735" s="53">
        <f t="shared" si="456"/>
        <v>0</v>
      </c>
      <c r="S735" s="67">
        <f t="shared" si="461"/>
        <v>0</v>
      </c>
      <c r="T735" s="65">
        <f t="shared" si="457"/>
        <v>0</v>
      </c>
      <c r="U735" s="64">
        <f t="shared" si="458"/>
        <v>0</v>
      </c>
      <c r="V735" s="21" t="e">
        <f>VLOOKUP(B735,Hoja1!$B$5:$H$749,21,FALSE)</f>
        <v>#REF!</v>
      </c>
      <c r="W735" s="63" t="e">
        <f t="shared" si="459"/>
        <v>#REF!</v>
      </c>
    </row>
    <row r="736" spans="1:23" x14ac:dyDescent="0.3">
      <c r="A736" s="4">
        <v>732</v>
      </c>
      <c r="B736" s="5" t="s">
        <v>1503</v>
      </c>
      <c r="C736" s="5" t="s">
        <v>1498</v>
      </c>
      <c r="D736" s="5" t="s">
        <v>1498</v>
      </c>
      <c r="E736" s="5" t="s">
        <v>1504</v>
      </c>
      <c r="F736" s="6" t="s">
        <v>12</v>
      </c>
      <c r="G736" s="15">
        <v>21960.61</v>
      </c>
      <c r="H736" s="15">
        <v>85192.38</v>
      </c>
      <c r="I736" s="23">
        <f t="shared" si="460"/>
        <v>2.8793000000000002</v>
      </c>
      <c r="J736" s="22" t="s">
        <v>1550</v>
      </c>
      <c r="K736" s="31" t="str">
        <f t="shared" si="475"/>
        <v xml:space="preserve">Grupo 2 </v>
      </c>
      <c r="L736" s="24">
        <f t="shared" si="476"/>
        <v>0.10800000000000001</v>
      </c>
      <c r="M736" s="24">
        <f t="shared" si="477"/>
        <v>0.16</v>
      </c>
      <c r="N736" s="34">
        <f>ROUND(H736*(1+L736),2)</f>
        <v>94393.16</v>
      </c>
      <c r="O736" s="35">
        <f>ROUND(H736*(1+M736),2)</f>
        <v>98823.16</v>
      </c>
      <c r="P736" s="59">
        <f>IFERROR(VLOOKUP(B736,#REF!,2,FALSE),0)</f>
        <v>0</v>
      </c>
      <c r="Q736" s="60">
        <f>IFERROR(VLOOKUP(B736,#REF!,2,FALSE),0)</f>
        <v>0</v>
      </c>
      <c r="R736" s="53">
        <f t="shared" si="456"/>
        <v>0</v>
      </c>
      <c r="S736" s="67">
        <f t="shared" si="461"/>
        <v>0</v>
      </c>
      <c r="T736" s="65">
        <f t="shared" si="457"/>
        <v>0</v>
      </c>
      <c r="U736" s="64">
        <f t="shared" si="458"/>
        <v>0</v>
      </c>
      <c r="V736" s="21" t="e">
        <f>VLOOKUP(B736,Hoja1!$B$5:$H$749,21,FALSE)</f>
        <v>#REF!</v>
      </c>
      <c r="W736" s="63" t="e">
        <f t="shared" si="459"/>
        <v>#REF!</v>
      </c>
    </row>
    <row r="737" spans="1:23" x14ac:dyDescent="0.3">
      <c r="A737" s="4">
        <v>733</v>
      </c>
      <c r="B737" s="5" t="s">
        <v>1505</v>
      </c>
      <c r="C737" s="5" t="s">
        <v>1498</v>
      </c>
      <c r="D737" s="5" t="s">
        <v>1498</v>
      </c>
      <c r="E737" s="5" t="s">
        <v>1506</v>
      </c>
      <c r="F737" s="6" t="s">
        <v>12</v>
      </c>
      <c r="G737" s="15">
        <v>16934.990000000002</v>
      </c>
      <c r="H737" s="15">
        <v>9550.4700000000012</v>
      </c>
      <c r="I737" s="23">
        <f t="shared" si="460"/>
        <v>-0.43609999999999999</v>
      </c>
      <c r="J737" s="22" t="s">
        <v>1543</v>
      </c>
      <c r="K737" s="31" t="str">
        <f t="shared" si="475"/>
        <v>Subgrupo 1.2</v>
      </c>
      <c r="L737" s="28" t="s">
        <v>1556</v>
      </c>
      <c r="M737" s="28" t="s">
        <v>1557</v>
      </c>
      <c r="N737" s="36">
        <f>ROUND(IF(G737&lt;1.08*H737,G737,1.08*H737),2)</f>
        <v>10314.51</v>
      </c>
      <c r="O737" s="37">
        <f>ROUND(IF(1.05*G737&lt;1.13*H737,1.05*G737,1.13*H737),2)</f>
        <v>10792.03</v>
      </c>
      <c r="P737" s="59">
        <f>IFERROR(VLOOKUP(B737,#REF!,2,FALSE),0)</f>
        <v>0</v>
      </c>
      <c r="Q737" s="60">
        <f>IFERROR(VLOOKUP(B737,#REF!,2,FALSE),0)</f>
        <v>0</v>
      </c>
      <c r="R737" s="53">
        <f t="shared" si="456"/>
        <v>0</v>
      </c>
      <c r="S737" s="67">
        <f t="shared" si="461"/>
        <v>0</v>
      </c>
      <c r="T737" s="65">
        <f t="shared" si="457"/>
        <v>0</v>
      </c>
      <c r="U737" s="64">
        <f t="shared" si="458"/>
        <v>0</v>
      </c>
      <c r="V737" s="21" t="e">
        <f>VLOOKUP(B737,Hoja1!$B$5:$H$749,21,FALSE)</f>
        <v>#REF!</v>
      </c>
      <c r="W737" s="63" t="e">
        <f t="shared" si="459"/>
        <v>#REF!</v>
      </c>
    </row>
    <row r="738" spans="1:23" x14ac:dyDescent="0.3">
      <c r="A738" s="4">
        <v>734</v>
      </c>
      <c r="B738" s="5" t="s">
        <v>1507</v>
      </c>
      <c r="C738" s="5" t="s">
        <v>1498</v>
      </c>
      <c r="D738" s="5" t="s">
        <v>1508</v>
      </c>
      <c r="E738" s="5" t="s">
        <v>1509</v>
      </c>
      <c r="F738" s="6" t="s">
        <v>30</v>
      </c>
      <c r="G738" s="15">
        <v>1156622.8499999999</v>
      </c>
      <c r="H738" s="15">
        <v>589100.09</v>
      </c>
      <c r="I738" s="23">
        <f t="shared" si="460"/>
        <v>-0.49070000000000003</v>
      </c>
      <c r="J738" s="22" t="s">
        <v>1543</v>
      </c>
      <c r="K738" s="30" t="str">
        <f t="shared" si="462"/>
        <v>X &lt; -40%B</v>
      </c>
      <c r="L738" s="24" t="e">
        <f>VLOOKUP(K738,#REF!,2,FALSE)</f>
        <v>#REF!</v>
      </c>
      <c r="M738" s="24" t="e">
        <f>VLOOKUP(K738,#REF!,3,FALSE)</f>
        <v>#REF!</v>
      </c>
      <c r="N738" s="34" t="e">
        <f>ROUND(H738*(1+L738),2)</f>
        <v>#REF!</v>
      </c>
      <c r="O738" s="35" t="e">
        <f>ROUND(H738*(1+M738),2)</f>
        <v>#REF!</v>
      </c>
      <c r="P738" s="57">
        <f>IFERROR(VLOOKUP(B738,#REF!,2,FALSE),0)</f>
        <v>0</v>
      </c>
      <c r="Q738" s="58">
        <f>IFERROR(VLOOKUP(B738,#REF!,2,FALSE),0)</f>
        <v>0</v>
      </c>
      <c r="R738" s="54">
        <f t="shared" si="456"/>
        <v>0</v>
      </c>
      <c r="S738" s="67" t="e">
        <f t="shared" si="461"/>
        <v>#REF!</v>
      </c>
      <c r="T738" s="65" t="e">
        <f t="shared" si="457"/>
        <v>#REF!</v>
      </c>
      <c r="U738" s="64" t="e">
        <f t="shared" si="458"/>
        <v>#REF!</v>
      </c>
      <c r="V738" s="21" t="e">
        <f>VLOOKUP(B738,Hoja1!$B$5:$H$749,21,FALSE)</f>
        <v>#REF!</v>
      </c>
      <c r="W738" s="63" t="e">
        <f t="shared" si="459"/>
        <v>#REF!</v>
      </c>
    </row>
    <row r="739" spans="1:23" x14ac:dyDescent="0.3">
      <c r="A739" s="4">
        <v>735</v>
      </c>
      <c r="B739" s="5" t="s">
        <v>1510</v>
      </c>
      <c r="C739" s="5" t="s">
        <v>1498</v>
      </c>
      <c r="D739" s="5" t="s">
        <v>1508</v>
      </c>
      <c r="E739" s="5" t="s">
        <v>1511</v>
      </c>
      <c r="F739" s="6" t="s">
        <v>12</v>
      </c>
      <c r="G739" s="15">
        <v>1382919.43</v>
      </c>
      <c r="H739" s="15">
        <v>1069813.6500000001</v>
      </c>
      <c r="I739" s="23">
        <f t="shared" si="460"/>
        <v>-0.22639999999999999</v>
      </c>
      <c r="J739" s="22" t="s">
        <v>1545</v>
      </c>
      <c r="K739" s="31" t="str">
        <f>IF(AND(H739&gt;0,(0.5*G739)&gt;H739),"Subgrupo 1.1",IF(AND((0.5*G739)&lt;H739,G739&gt;H739),"Subgrupo 1.2","Grupo 2 "))</f>
        <v>Subgrupo 1.2</v>
      </c>
      <c r="L739" s="28" t="s">
        <v>1556</v>
      </c>
      <c r="M739" s="28" t="s">
        <v>1557</v>
      </c>
      <c r="N739" s="36">
        <f>ROUND(IF(G739&lt;1.08*H739,G739,1.08*H739),2)</f>
        <v>1155398.74</v>
      </c>
      <c r="O739" s="37">
        <f>ROUND(IF(1.05*G739&lt;1.13*H739,1.05*G739,1.13*H739),2)</f>
        <v>1208889.42</v>
      </c>
      <c r="P739" s="59">
        <f>IFERROR(VLOOKUP(B739,#REF!,2,FALSE),0)</f>
        <v>0</v>
      </c>
      <c r="Q739" s="60">
        <f>IFERROR(VLOOKUP(B739,#REF!,2,FALSE),0)</f>
        <v>0</v>
      </c>
      <c r="R739" s="53">
        <f t="shared" si="456"/>
        <v>0</v>
      </c>
      <c r="S739" s="67">
        <f t="shared" si="461"/>
        <v>0</v>
      </c>
      <c r="T739" s="65">
        <f t="shared" si="457"/>
        <v>0</v>
      </c>
      <c r="U739" s="64">
        <f t="shared" si="458"/>
        <v>0</v>
      </c>
      <c r="V739" s="21" t="e">
        <f>VLOOKUP(B739,Hoja1!$B$5:$H$749,21,FALSE)</f>
        <v>#REF!</v>
      </c>
      <c r="W739" s="63" t="e">
        <f t="shared" si="459"/>
        <v>#REF!</v>
      </c>
    </row>
    <row r="740" spans="1:23" x14ac:dyDescent="0.3">
      <c r="A740" s="4">
        <v>736</v>
      </c>
      <c r="B740" s="5" t="s">
        <v>1512</v>
      </c>
      <c r="C740" s="5" t="s">
        <v>1498</v>
      </c>
      <c r="D740" s="5" t="s">
        <v>1513</v>
      </c>
      <c r="E740" s="5" t="s">
        <v>1513</v>
      </c>
      <c r="F740" s="6" t="s">
        <v>9</v>
      </c>
      <c r="G740" s="15">
        <v>731379.42000000016</v>
      </c>
      <c r="H740" s="15">
        <v>490107.14</v>
      </c>
      <c r="I740" s="23">
        <f t="shared" si="460"/>
        <v>-0.32990000000000003</v>
      </c>
      <c r="J740" s="22" t="s">
        <v>1544</v>
      </c>
      <c r="K740" s="30" t="str">
        <f t="shared" si="462"/>
        <v>-40%≤ X &lt; -30%A</v>
      </c>
      <c r="L740" s="24" t="e">
        <f>VLOOKUP(K740,#REF!,2,FALSE)</f>
        <v>#REF!</v>
      </c>
      <c r="M740" s="24" t="e">
        <f>VLOOKUP(K740,#REF!,3,FALSE)</f>
        <v>#REF!</v>
      </c>
      <c r="N740" s="34" t="e">
        <f t="shared" ref="N740:N741" si="478">ROUND(H740*(1+L740),2)</f>
        <v>#REF!</v>
      </c>
      <c r="O740" s="35" t="e">
        <f t="shared" ref="O740:O741" si="479">ROUND(H740*(1+M740),2)</f>
        <v>#REF!</v>
      </c>
      <c r="P740" s="57">
        <f>IFERROR(VLOOKUP(B740,#REF!,2,FALSE),0)</f>
        <v>0</v>
      </c>
      <c r="Q740" s="58">
        <f>IFERROR(VLOOKUP(B740,#REF!,2,FALSE),0)</f>
        <v>0</v>
      </c>
      <c r="R740" s="54">
        <f t="shared" si="456"/>
        <v>0</v>
      </c>
      <c r="S740" s="67" t="e">
        <f t="shared" si="461"/>
        <v>#REF!</v>
      </c>
      <c r="T740" s="65" t="e">
        <f t="shared" si="457"/>
        <v>#REF!</v>
      </c>
      <c r="U740" s="64" t="e">
        <f t="shared" si="458"/>
        <v>#REF!</v>
      </c>
      <c r="V740" s="21" t="e">
        <f>VLOOKUP(B740,Hoja1!$B$5:$H$749,21,FALSE)</f>
        <v>#REF!</v>
      </c>
      <c r="W740" s="63" t="e">
        <f t="shared" si="459"/>
        <v>#REF!</v>
      </c>
    </row>
    <row r="741" spans="1:23" x14ac:dyDescent="0.3">
      <c r="A741" s="4">
        <v>737</v>
      </c>
      <c r="B741" s="5" t="s">
        <v>1514</v>
      </c>
      <c r="C741" s="5" t="s">
        <v>1498</v>
      </c>
      <c r="D741" s="5" t="s">
        <v>1513</v>
      </c>
      <c r="E741" s="5" t="s">
        <v>1515</v>
      </c>
      <c r="F741" s="6" t="s">
        <v>60</v>
      </c>
      <c r="G741" s="15">
        <v>709369.58</v>
      </c>
      <c r="H741" s="15">
        <v>362188.81</v>
      </c>
      <c r="I741" s="23">
        <f t="shared" si="460"/>
        <v>-0.4894</v>
      </c>
      <c r="J741" s="22" t="s">
        <v>1543</v>
      </c>
      <c r="K741" s="30" t="str">
        <f t="shared" si="462"/>
        <v>X &lt; -40%D</v>
      </c>
      <c r="L741" s="24" t="e">
        <f>VLOOKUP(K741,#REF!,2,FALSE)</f>
        <v>#REF!</v>
      </c>
      <c r="M741" s="24" t="e">
        <f>VLOOKUP(K741,#REF!,3,FALSE)</f>
        <v>#REF!</v>
      </c>
      <c r="N741" s="34" t="e">
        <f t="shared" si="478"/>
        <v>#REF!</v>
      </c>
      <c r="O741" s="35" t="e">
        <f t="shared" si="479"/>
        <v>#REF!</v>
      </c>
      <c r="P741" s="57">
        <f>IFERROR(VLOOKUP(B741,#REF!,2,FALSE),0)</f>
        <v>0</v>
      </c>
      <c r="Q741" s="58">
        <f>IFERROR(VLOOKUP(B741,#REF!,2,FALSE),0)</f>
        <v>0</v>
      </c>
      <c r="R741" s="54">
        <f t="shared" si="456"/>
        <v>0</v>
      </c>
      <c r="S741" s="67" t="e">
        <f t="shared" si="461"/>
        <v>#REF!</v>
      </c>
      <c r="T741" s="65" t="e">
        <f t="shared" si="457"/>
        <v>#REF!</v>
      </c>
      <c r="U741" s="64" t="e">
        <f t="shared" si="458"/>
        <v>#REF!</v>
      </c>
      <c r="V741" s="21" t="e">
        <f>VLOOKUP(B741,Hoja1!$B$5:$H$749,21,FALSE)</f>
        <v>#REF!</v>
      </c>
      <c r="W741" s="63" t="e">
        <f t="shared" si="459"/>
        <v>#REF!</v>
      </c>
    </row>
    <row r="742" spans="1:23" x14ac:dyDescent="0.3">
      <c r="A742" s="4">
        <v>738</v>
      </c>
      <c r="B742" s="5" t="s">
        <v>1516</v>
      </c>
      <c r="C742" s="5" t="s">
        <v>1498</v>
      </c>
      <c r="D742" s="5" t="s">
        <v>1513</v>
      </c>
      <c r="E742" s="5" t="s">
        <v>1517</v>
      </c>
      <c r="F742" s="6" t="s">
        <v>12</v>
      </c>
      <c r="G742" s="15">
        <v>6771</v>
      </c>
      <c r="H742" s="15">
        <v>8125</v>
      </c>
      <c r="I742" s="23">
        <f t="shared" si="460"/>
        <v>0.2</v>
      </c>
      <c r="J742" s="22" t="s">
        <v>1549</v>
      </c>
      <c r="K742" s="31" t="str">
        <f>IF(AND(H742&gt;0,(0.5*G742)&gt;H742),"Subgrupo 1.1",IF(AND((0.5*G742)&lt;H742,G742&gt;H742),"Subgrupo 1.2","Grupo 2 "))</f>
        <v xml:space="preserve">Grupo 2 </v>
      </c>
      <c r="L742" s="24">
        <f>IF(H742&gt;=G742,10.8%," ")</f>
        <v>0.10800000000000001</v>
      </c>
      <c r="M742" s="24">
        <f>IF(H742&gt;=G742,16%," ")</f>
        <v>0.16</v>
      </c>
      <c r="N742" s="34">
        <f>ROUND(H742*(1+L742),2)</f>
        <v>9002.5</v>
      </c>
      <c r="O742" s="35">
        <f>ROUND(H742*(1+M742),2)</f>
        <v>9425</v>
      </c>
      <c r="P742" s="59">
        <f>IFERROR(VLOOKUP(B742,#REF!,2,FALSE),0)</f>
        <v>0</v>
      </c>
      <c r="Q742" s="60">
        <f>IFERROR(VLOOKUP(B742,#REF!,2,FALSE),0)</f>
        <v>0</v>
      </c>
      <c r="R742" s="53">
        <f t="shared" si="456"/>
        <v>0</v>
      </c>
      <c r="S742" s="67">
        <f t="shared" si="461"/>
        <v>0</v>
      </c>
      <c r="T742" s="65">
        <f t="shared" si="457"/>
        <v>0</v>
      </c>
      <c r="U742" s="64">
        <f t="shared" si="458"/>
        <v>0</v>
      </c>
      <c r="V742" s="21" t="e">
        <f>VLOOKUP(B742,Hoja1!$B$5:$H$749,21,FALSE)</f>
        <v>#REF!</v>
      </c>
      <c r="W742" s="63" t="e">
        <f t="shared" si="459"/>
        <v>#REF!</v>
      </c>
    </row>
    <row r="743" spans="1:23" x14ac:dyDescent="0.3">
      <c r="A743" s="4">
        <v>739</v>
      </c>
      <c r="B743" s="5" t="s">
        <v>1518</v>
      </c>
      <c r="C743" s="5" t="s">
        <v>1189</v>
      </c>
      <c r="D743" s="5" t="s">
        <v>1519</v>
      </c>
      <c r="E743" s="5" t="s">
        <v>1520</v>
      </c>
      <c r="F743" s="6" t="s">
        <v>9</v>
      </c>
      <c r="G743" s="15">
        <v>6268791.9999999991</v>
      </c>
      <c r="H743" s="15">
        <v>6686034.1999999993</v>
      </c>
      <c r="I743" s="23">
        <f t="shared" si="460"/>
        <v>6.6600000000000006E-2</v>
      </c>
      <c r="J743" s="22" t="s">
        <v>1548</v>
      </c>
      <c r="K743" s="30" t="str">
        <f t="shared" si="462"/>
        <v>0%≤ X &lt; 10%A</v>
      </c>
      <c r="L743" s="24" t="e">
        <f>VLOOKUP(K743,#REF!,2,FALSE)</f>
        <v>#REF!</v>
      </c>
      <c r="M743" s="24" t="e">
        <f>VLOOKUP(K743,#REF!,3,FALSE)</f>
        <v>#REF!</v>
      </c>
      <c r="N743" s="34" t="e">
        <f t="shared" ref="N743:N747" si="480">ROUND(H743*(1+L743),2)</f>
        <v>#REF!</v>
      </c>
      <c r="O743" s="35" t="e">
        <f t="shared" ref="O743:O747" si="481">ROUND(H743*(1+M743),2)</f>
        <v>#REF!</v>
      </c>
      <c r="P743" s="57">
        <f>IFERROR(VLOOKUP(B743,#REF!,2,FALSE),0)</f>
        <v>0</v>
      </c>
      <c r="Q743" s="58">
        <f>IFERROR(VLOOKUP(B743,#REF!,2,FALSE),0)</f>
        <v>0</v>
      </c>
      <c r="R743" s="54">
        <f t="shared" si="456"/>
        <v>0</v>
      </c>
      <c r="S743" s="67" t="e">
        <f t="shared" si="461"/>
        <v>#REF!</v>
      </c>
      <c r="T743" s="65" t="e">
        <f t="shared" si="457"/>
        <v>#REF!</v>
      </c>
      <c r="U743" s="64" t="e">
        <f t="shared" si="458"/>
        <v>#REF!</v>
      </c>
      <c r="V743" s="21" t="e">
        <f>VLOOKUP(B743,Hoja1!$B$5:$H$749,21,FALSE)</f>
        <v>#REF!</v>
      </c>
      <c r="W743" s="63" t="e">
        <f t="shared" si="459"/>
        <v>#REF!</v>
      </c>
    </row>
    <row r="744" spans="1:23" x14ac:dyDescent="0.3">
      <c r="A744" s="4">
        <v>740</v>
      </c>
      <c r="B744" s="5" t="s">
        <v>1521</v>
      </c>
      <c r="C744" s="5" t="s">
        <v>1189</v>
      </c>
      <c r="D744" s="5" t="s">
        <v>1519</v>
      </c>
      <c r="E744" s="5" t="s">
        <v>1522</v>
      </c>
      <c r="F744" s="6" t="s">
        <v>60</v>
      </c>
      <c r="G744" s="15">
        <v>3801572.9899999993</v>
      </c>
      <c r="H744" s="15">
        <v>3823084.92</v>
      </c>
      <c r="I744" s="23">
        <f t="shared" si="460"/>
        <v>5.7000000000000002E-3</v>
      </c>
      <c r="J744" s="22" t="s">
        <v>1548</v>
      </c>
      <c r="K744" s="30" t="str">
        <f t="shared" si="462"/>
        <v>0%≤ X &lt; 10%D</v>
      </c>
      <c r="L744" s="24" t="e">
        <f>VLOOKUP(K744,#REF!,2,FALSE)</f>
        <v>#REF!</v>
      </c>
      <c r="M744" s="24" t="e">
        <f>VLOOKUP(K744,#REF!,3,FALSE)</f>
        <v>#REF!</v>
      </c>
      <c r="N744" s="34" t="e">
        <f t="shared" si="480"/>
        <v>#REF!</v>
      </c>
      <c r="O744" s="35" t="e">
        <f t="shared" si="481"/>
        <v>#REF!</v>
      </c>
      <c r="P744" s="57">
        <f>IFERROR(VLOOKUP(B744,#REF!,2,FALSE),0)</f>
        <v>0</v>
      </c>
      <c r="Q744" s="58">
        <f>IFERROR(VLOOKUP(B744,#REF!,2,FALSE),0)</f>
        <v>0</v>
      </c>
      <c r="R744" s="54">
        <f t="shared" si="456"/>
        <v>0</v>
      </c>
      <c r="S744" s="67" t="e">
        <f t="shared" si="461"/>
        <v>#REF!</v>
      </c>
      <c r="T744" s="65" t="e">
        <f t="shared" si="457"/>
        <v>#REF!</v>
      </c>
      <c r="U744" s="64" t="e">
        <f t="shared" si="458"/>
        <v>#REF!</v>
      </c>
      <c r="V744" s="21" t="e">
        <f>VLOOKUP(B744,Hoja1!$B$5:$H$749,21,FALSE)</f>
        <v>#REF!</v>
      </c>
      <c r="W744" s="63" t="e">
        <f t="shared" si="459"/>
        <v>#REF!</v>
      </c>
    </row>
    <row r="745" spans="1:23" x14ac:dyDescent="0.3">
      <c r="A745" s="4">
        <v>741</v>
      </c>
      <c r="B745" s="5" t="s">
        <v>1523</v>
      </c>
      <c r="C745" s="5" t="s">
        <v>1189</v>
      </c>
      <c r="D745" s="5" t="s">
        <v>1519</v>
      </c>
      <c r="E745" s="5" t="s">
        <v>1524</v>
      </c>
      <c r="F745" s="6" t="s">
        <v>60</v>
      </c>
      <c r="G745" s="15">
        <v>975296.82000000007</v>
      </c>
      <c r="H745" s="15">
        <v>767280.05000000016</v>
      </c>
      <c r="I745" s="23">
        <f t="shared" si="460"/>
        <v>-0.21329999999999999</v>
      </c>
      <c r="J745" s="22" t="s">
        <v>1545</v>
      </c>
      <c r="K745" s="30" t="str">
        <f t="shared" si="462"/>
        <v>-30%≤ X &lt; -20%D</v>
      </c>
      <c r="L745" s="24" t="e">
        <f>VLOOKUP(K745,#REF!,2,FALSE)</f>
        <v>#REF!</v>
      </c>
      <c r="M745" s="24" t="e">
        <f>VLOOKUP(K745,#REF!,3,FALSE)</f>
        <v>#REF!</v>
      </c>
      <c r="N745" s="34" t="e">
        <f t="shared" si="480"/>
        <v>#REF!</v>
      </c>
      <c r="O745" s="35" t="e">
        <f t="shared" si="481"/>
        <v>#REF!</v>
      </c>
      <c r="P745" s="57">
        <f>IFERROR(VLOOKUP(B745,#REF!,2,FALSE),0)</f>
        <v>0</v>
      </c>
      <c r="Q745" s="58">
        <f>IFERROR(VLOOKUP(B745,#REF!,2,FALSE),0)</f>
        <v>0</v>
      </c>
      <c r="R745" s="54">
        <f t="shared" si="456"/>
        <v>0</v>
      </c>
      <c r="S745" s="67" t="e">
        <f t="shared" si="461"/>
        <v>#REF!</v>
      </c>
      <c r="T745" s="65" t="e">
        <f t="shared" si="457"/>
        <v>#REF!</v>
      </c>
      <c r="U745" s="64" t="e">
        <f t="shared" si="458"/>
        <v>#REF!</v>
      </c>
      <c r="V745" s="21" t="e">
        <f>VLOOKUP(B745,Hoja1!$B$5:$H$749,21,FALSE)</f>
        <v>#REF!</v>
      </c>
      <c r="W745" s="63" t="e">
        <f t="shared" si="459"/>
        <v>#REF!</v>
      </c>
    </row>
    <row r="746" spans="1:23" x14ac:dyDescent="0.3">
      <c r="A746" s="4">
        <v>742</v>
      </c>
      <c r="B746" s="5" t="s">
        <v>1525</v>
      </c>
      <c r="C746" s="5" t="s">
        <v>1189</v>
      </c>
      <c r="D746" s="5" t="s">
        <v>1526</v>
      </c>
      <c r="E746" s="5" t="s">
        <v>1527</v>
      </c>
      <c r="F746" s="6" t="s">
        <v>30</v>
      </c>
      <c r="G746" s="15">
        <v>539504.54</v>
      </c>
      <c r="H746" s="15">
        <v>419825.71</v>
      </c>
      <c r="I746" s="23">
        <f t="shared" si="460"/>
        <v>-0.2218</v>
      </c>
      <c r="J746" s="22" t="s">
        <v>1545</v>
      </c>
      <c r="K746" s="30" t="str">
        <f t="shared" si="462"/>
        <v>-30%≤ X &lt; -20%B</v>
      </c>
      <c r="L746" s="24" t="e">
        <f>VLOOKUP(K746,#REF!,2,FALSE)</f>
        <v>#REF!</v>
      </c>
      <c r="M746" s="24" t="e">
        <f>VLOOKUP(K746,#REF!,3,FALSE)</f>
        <v>#REF!</v>
      </c>
      <c r="N746" s="34" t="e">
        <f t="shared" si="480"/>
        <v>#REF!</v>
      </c>
      <c r="O746" s="35" t="e">
        <f t="shared" si="481"/>
        <v>#REF!</v>
      </c>
      <c r="P746" s="57">
        <f>IFERROR(VLOOKUP(B746,#REF!,2,FALSE),0)</f>
        <v>0</v>
      </c>
      <c r="Q746" s="58">
        <f>IFERROR(VLOOKUP(B746,#REF!,2,FALSE),0)</f>
        <v>0</v>
      </c>
      <c r="R746" s="54">
        <f t="shared" si="456"/>
        <v>0</v>
      </c>
      <c r="S746" s="67" t="e">
        <f t="shared" si="461"/>
        <v>#REF!</v>
      </c>
      <c r="T746" s="65" t="e">
        <f t="shared" si="457"/>
        <v>#REF!</v>
      </c>
      <c r="U746" s="64" t="e">
        <f t="shared" si="458"/>
        <v>#REF!</v>
      </c>
      <c r="V746" s="21" t="e">
        <f>VLOOKUP(B746,Hoja1!$B$5:$H$749,21,FALSE)</f>
        <v>#REF!</v>
      </c>
      <c r="W746" s="63" t="e">
        <f t="shared" si="459"/>
        <v>#REF!</v>
      </c>
    </row>
    <row r="747" spans="1:23" x14ac:dyDescent="0.3">
      <c r="A747" s="4">
        <v>743</v>
      </c>
      <c r="B747" s="5" t="s">
        <v>1528</v>
      </c>
      <c r="C747" s="5" t="s">
        <v>1189</v>
      </c>
      <c r="D747" s="5" t="s">
        <v>1529</v>
      </c>
      <c r="E747" s="5" t="s">
        <v>1529</v>
      </c>
      <c r="F747" s="6" t="s">
        <v>30</v>
      </c>
      <c r="G747" s="15">
        <v>532563.23</v>
      </c>
      <c r="H747" s="15">
        <v>364326.42</v>
      </c>
      <c r="I747" s="23">
        <f t="shared" si="460"/>
        <v>-0.31590000000000001</v>
      </c>
      <c r="J747" s="22" t="s">
        <v>1544</v>
      </c>
      <c r="K747" s="30" t="str">
        <f t="shared" si="462"/>
        <v>-40%≤ X &lt; -30%B</v>
      </c>
      <c r="L747" s="24" t="e">
        <f>VLOOKUP(K747,#REF!,2,FALSE)</f>
        <v>#REF!</v>
      </c>
      <c r="M747" s="24" t="e">
        <f>VLOOKUP(K747,#REF!,3,FALSE)</f>
        <v>#REF!</v>
      </c>
      <c r="N747" s="34" t="e">
        <f t="shared" si="480"/>
        <v>#REF!</v>
      </c>
      <c r="O747" s="35" t="e">
        <f t="shared" si="481"/>
        <v>#REF!</v>
      </c>
      <c r="P747" s="57">
        <f>IFERROR(VLOOKUP(B747,#REF!,2,FALSE),0)</f>
        <v>0</v>
      </c>
      <c r="Q747" s="58">
        <f>IFERROR(VLOOKUP(B747,#REF!,2,FALSE),0)</f>
        <v>0</v>
      </c>
      <c r="R747" s="54">
        <f t="shared" si="456"/>
        <v>0</v>
      </c>
      <c r="S747" s="67" t="e">
        <f t="shared" si="461"/>
        <v>#REF!</v>
      </c>
      <c r="T747" s="65" t="e">
        <f t="shared" si="457"/>
        <v>#REF!</v>
      </c>
      <c r="U747" s="64" t="e">
        <f t="shared" si="458"/>
        <v>#REF!</v>
      </c>
      <c r="V747" s="21" t="e">
        <f>VLOOKUP(B747,Hoja1!$B$5:$H$749,21,FALSE)</f>
        <v>#REF!</v>
      </c>
      <c r="W747" s="63" t="e">
        <f t="shared" si="459"/>
        <v>#REF!</v>
      </c>
    </row>
    <row r="748" spans="1:23" x14ac:dyDescent="0.3">
      <c r="A748" s="4">
        <v>744</v>
      </c>
      <c r="B748" s="5" t="s">
        <v>1530</v>
      </c>
      <c r="C748" s="5" t="s">
        <v>1189</v>
      </c>
      <c r="D748" s="5" t="s">
        <v>1529</v>
      </c>
      <c r="E748" s="5" t="s">
        <v>1531</v>
      </c>
      <c r="F748" s="6" t="s">
        <v>12</v>
      </c>
      <c r="G748" s="15">
        <v>59271.88</v>
      </c>
      <c r="H748" s="15">
        <v>66468.950000000012</v>
      </c>
      <c r="I748" s="23">
        <f t="shared" si="460"/>
        <v>0.12139999999999999</v>
      </c>
      <c r="J748" s="22" t="s">
        <v>1550</v>
      </c>
      <c r="K748" s="31" t="str">
        <f>IF(AND(H748&gt;0,(0.5*G748)&gt;H748),"Subgrupo 1.1",IF(AND((0.5*G748)&lt;H748,G748&gt;H748),"Subgrupo 1.2","Grupo 2 "))</f>
        <v xml:space="preserve">Grupo 2 </v>
      </c>
      <c r="L748" s="24">
        <f>IF(H748&gt;=G748,10.8%," ")</f>
        <v>0.10800000000000001</v>
      </c>
      <c r="M748" s="24">
        <f>IF(H748&gt;=G748,16%," ")</f>
        <v>0.16</v>
      </c>
      <c r="N748" s="34">
        <f>ROUND(H748*(1+L748),2)</f>
        <v>73647.600000000006</v>
      </c>
      <c r="O748" s="35">
        <f>ROUND(H748*(1+M748),2)</f>
        <v>77103.98</v>
      </c>
      <c r="P748" s="59">
        <f>IFERROR(VLOOKUP(B748,#REF!,2,FALSE),0)</f>
        <v>0</v>
      </c>
      <c r="Q748" s="60">
        <f>IFERROR(VLOOKUP(B748,#REF!,2,FALSE),0)</f>
        <v>0</v>
      </c>
      <c r="R748" s="53">
        <f t="shared" si="456"/>
        <v>0</v>
      </c>
      <c r="S748" s="67">
        <f t="shared" si="461"/>
        <v>0</v>
      </c>
      <c r="T748" s="65">
        <f t="shared" si="457"/>
        <v>0</v>
      </c>
      <c r="U748" s="64">
        <f t="shared" si="458"/>
        <v>0</v>
      </c>
      <c r="V748" s="21" t="e">
        <f>VLOOKUP(B748,Hoja1!$B$5:$H$749,21,FALSE)</f>
        <v>#REF!</v>
      </c>
      <c r="W748" s="63" t="e">
        <f t="shared" si="459"/>
        <v>#REF!</v>
      </c>
    </row>
    <row r="749" spans="1:23" x14ac:dyDescent="0.3">
      <c r="A749" s="10">
        <v>745</v>
      </c>
      <c r="B749" s="11" t="s">
        <v>1532</v>
      </c>
      <c r="C749" s="11" t="s">
        <v>1189</v>
      </c>
      <c r="D749" s="11" t="s">
        <v>1533</v>
      </c>
      <c r="E749" s="11" t="s">
        <v>1533</v>
      </c>
      <c r="F749" s="12" t="s">
        <v>30</v>
      </c>
      <c r="G749" s="16">
        <v>271.74</v>
      </c>
      <c r="H749" s="16">
        <v>93.59</v>
      </c>
      <c r="I749" s="23">
        <f t="shared" si="460"/>
        <v>-0.65559999999999996</v>
      </c>
      <c r="J749" s="22" t="s">
        <v>1543</v>
      </c>
      <c r="K749" s="30" t="str">
        <f t="shared" si="462"/>
        <v>X &lt; -40%B</v>
      </c>
      <c r="L749" s="24" t="e">
        <f>VLOOKUP(K749,#REF!,2,FALSE)</f>
        <v>#REF!</v>
      </c>
      <c r="M749" s="24" t="e">
        <f>VLOOKUP(K749,#REF!,3,FALSE)</f>
        <v>#REF!</v>
      </c>
      <c r="N749" s="38" t="e">
        <f>ROUND(H749*(1+L749),2)</f>
        <v>#REF!</v>
      </c>
      <c r="O749" s="39" t="e">
        <f>ROUND(H749*(1+M749),2)</f>
        <v>#REF!</v>
      </c>
      <c r="P749" s="61">
        <f>IFERROR(VLOOKUP(B749,#REF!,2,FALSE),0)</f>
        <v>0</v>
      </c>
      <c r="Q749" s="62">
        <f>IFERROR(VLOOKUP(B749,#REF!,2,FALSE),0)</f>
        <v>0</v>
      </c>
      <c r="R749" s="56">
        <f t="shared" si="456"/>
        <v>0</v>
      </c>
      <c r="S749" s="67" t="e">
        <f t="shared" si="461"/>
        <v>#REF!</v>
      </c>
      <c r="T749" s="68" t="e">
        <f t="shared" si="457"/>
        <v>#REF!</v>
      </c>
      <c r="U749" s="66" t="e">
        <f t="shared" si="458"/>
        <v>#REF!</v>
      </c>
      <c r="V749" s="21" t="e">
        <f>VLOOKUP(B749,Hoja1!$B$5:$H$749,21,FALSE)</f>
        <v>#REF!</v>
      </c>
      <c r="W749" s="63" t="e">
        <f t="shared" si="459"/>
        <v>#REF!</v>
      </c>
    </row>
    <row r="751" spans="1:23" x14ac:dyDescent="0.3">
      <c r="A751" s="19" t="s">
        <v>1539</v>
      </c>
    </row>
    <row r="752" spans="1:23" x14ac:dyDescent="0.3">
      <c r="A752" s="19" t="s">
        <v>1538</v>
      </c>
    </row>
    <row r="753" spans="1:1" x14ac:dyDescent="0.3">
      <c r="A753" s="19" t="s">
        <v>1537</v>
      </c>
    </row>
    <row r="754" spans="1:1" x14ac:dyDescent="0.3">
      <c r="A754" s="19" t="s">
        <v>1540</v>
      </c>
    </row>
  </sheetData>
  <autoFilter ref="A4:W749"/>
  <mergeCells count="4">
    <mergeCell ref="L3:M3"/>
    <mergeCell ref="N3:O3"/>
    <mergeCell ref="P3:R3"/>
    <mergeCell ref="N2:U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VallasMonto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2022-03-21T22:10:02Z</dcterms:modified>
</cp:coreProperties>
</file>