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fgobpe1-my.sharepoint.com/personal/dquinteros_mef_gob_pe/Documents/Carpeta DPF/5. General/10_Oct-25/10-20 Portal de Transparencia/"/>
    </mc:Choice>
  </mc:AlternateContent>
  <xr:revisionPtr revIDLastSave="209" documentId="13_ncr:1_{687AAB06-AA30-4DA0-A9C6-750225FBCFC8}" xr6:coauthVersionLast="47" xr6:coauthVersionMax="47" xr10:uidLastSave="{E4E81270-1354-43FF-886C-39DDBA258395}"/>
  <bookViews>
    <workbookView xWindow="-120" yWindow="-120" windowWidth="29040" windowHeight="15840" tabRatio="575" xr2:uid="{00000000-000D-0000-FFFF-FFFF00000000}"/>
  </bookViews>
  <sheets>
    <sheet name="Ingresos del GC" sheetId="1" r:id="rId1"/>
    <sheet name="Gasto no financiero del GC" sheetId="2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TRUE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18" i="1" l="1"/>
  <c r="BQ14" i="1"/>
  <c r="BQ8" i="1"/>
  <c r="BQ7" i="1" s="1"/>
  <c r="BQ28" i="1" s="1"/>
  <c r="BN26" i="1"/>
  <c r="BI26" i="1"/>
  <c r="BD26" i="1"/>
  <c r="AY26" i="1"/>
  <c r="AT26" i="1"/>
  <c r="AO26" i="1"/>
  <c r="AJ26" i="1"/>
  <c r="AE26" i="1"/>
  <c r="Z26" i="1"/>
  <c r="U26" i="1"/>
  <c r="P26" i="1"/>
  <c r="K26" i="1"/>
  <c r="F26" i="1"/>
  <c r="BN24" i="1"/>
  <c r="BI24" i="1"/>
  <c r="BD24" i="1"/>
  <c r="AY24" i="1"/>
  <c r="AT24" i="1"/>
  <c r="AO24" i="1"/>
  <c r="AJ24" i="1"/>
  <c r="AE24" i="1"/>
  <c r="Z24" i="1"/>
  <c r="U24" i="1"/>
  <c r="P24" i="1"/>
  <c r="K24" i="1"/>
  <c r="F24" i="1"/>
  <c r="BN22" i="1"/>
  <c r="BI22" i="1"/>
  <c r="BD22" i="1"/>
  <c r="AY22" i="1"/>
  <c r="AT22" i="1"/>
  <c r="AO22" i="1"/>
  <c r="AJ22" i="1"/>
  <c r="AE22" i="1"/>
  <c r="Z22" i="1"/>
  <c r="U22" i="1"/>
  <c r="P22" i="1"/>
  <c r="K22" i="1"/>
  <c r="F22" i="1"/>
  <c r="BN20" i="1"/>
  <c r="BI20" i="1"/>
  <c r="BD20" i="1"/>
  <c r="AY20" i="1"/>
  <c r="AT20" i="1"/>
  <c r="AO20" i="1"/>
  <c r="AJ20" i="1"/>
  <c r="AE20" i="1"/>
  <c r="Z20" i="1"/>
  <c r="U20" i="1"/>
  <c r="P20" i="1"/>
  <c r="K20" i="1"/>
  <c r="F20" i="1"/>
  <c r="BN19" i="1"/>
  <c r="BI19" i="1"/>
  <c r="BD19" i="1"/>
  <c r="AY19" i="1"/>
  <c r="AT19" i="1"/>
  <c r="AO19" i="1"/>
  <c r="AJ19" i="1"/>
  <c r="AE19" i="1"/>
  <c r="Z19" i="1"/>
  <c r="U19" i="1"/>
  <c r="P19" i="1"/>
  <c r="K19" i="1"/>
  <c r="F19" i="1"/>
  <c r="BN16" i="1"/>
  <c r="BI16" i="1"/>
  <c r="BD16" i="1"/>
  <c r="AY16" i="1"/>
  <c r="AT16" i="1"/>
  <c r="AO16" i="1"/>
  <c r="AJ16" i="1"/>
  <c r="AE16" i="1"/>
  <c r="Z16" i="1"/>
  <c r="U16" i="1"/>
  <c r="P16" i="1"/>
  <c r="K16" i="1"/>
  <c r="F16" i="1"/>
  <c r="BN15" i="1"/>
  <c r="BI15" i="1"/>
  <c r="BD15" i="1"/>
  <c r="AY15" i="1"/>
  <c r="AT15" i="1"/>
  <c r="AO15" i="1"/>
  <c r="AJ15" i="1"/>
  <c r="AE15" i="1"/>
  <c r="Z15" i="1"/>
  <c r="U15" i="1"/>
  <c r="P15" i="1"/>
  <c r="K15" i="1"/>
  <c r="F15" i="1"/>
  <c r="BN12" i="1"/>
  <c r="BI12" i="1"/>
  <c r="BD12" i="1"/>
  <c r="AY12" i="1"/>
  <c r="AT12" i="1"/>
  <c r="AO12" i="1"/>
  <c r="AJ12" i="1"/>
  <c r="AE12" i="1"/>
  <c r="Z12" i="1"/>
  <c r="U12" i="1"/>
  <c r="P12" i="1"/>
  <c r="K12" i="1"/>
  <c r="F12" i="1"/>
  <c r="BN10" i="1"/>
  <c r="BI10" i="1"/>
  <c r="BI8" i="1" s="1"/>
  <c r="BD10" i="1"/>
  <c r="AY10" i="1"/>
  <c r="AT10" i="1"/>
  <c r="AO10" i="1"/>
  <c r="AJ10" i="1"/>
  <c r="AE10" i="1"/>
  <c r="Z10" i="1"/>
  <c r="U10" i="1"/>
  <c r="P10" i="1"/>
  <c r="K10" i="1"/>
  <c r="F10" i="1"/>
  <c r="BN9" i="1"/>
  <c r="BI9" i="1"/>
  <c r="BD9" i="1"/>
  <c r="AY9" i="1"/>
  <c r="AT9" i="1"/>
  <c r="AO9" i="1"/>
  <c r="AJ9" i="1"/>
  <c r="AE9" i="1"/>
  <c r="Z9" i="1"/>
  <c r="U9" i="1"/>
  <c r="P9" i="1"/>
  <c r="K9" i="1"/>
  <c r="F9" i="1"/>
  <c r="BP18" i="1"/>
  <c r="BO18" i="1"/>
  <c r="BP14" i="1"/>
  <c r="BO14" i="1"/>
  <c r="BP8" i="1"/>
  <c r="BO8" i="1"/>
  <c r="BI14" i="1"/>
  <c r="BI18" i="1" l="1"/>
  <c r="BP7" i="1"/>
  <c r="BP28" i="1" s="1"/>
  <c r="BO7" i="1"/>
  <c r="BO28" i="1" s="1"/>
  <c r="BI7" i="1"/>
  <c r="BI28" i="1" s="1"/>
  <c r="BN8" i="1" l="1"/>
  <c r="BM18" i="1"/>
  <c r="BL18" i="1"/>
  <c r="BK18" i="1"/>
  <c r="BJ18" i="1"/>
  <c r="BM14" i="1"/>
  <c r="BL14" i="1"/>
  <c r="BK14" i="1"/>
  <c r="BJ14" i="1"/>
  <c r="BM8" i="1"/>
  <c r="BL8" i="1"/>
  <c r="BK8" i="1"/>
  <c r="BJ8" i="1"/>
  <c r="BE18" i="1"/>
  <c r="BF18" i="1"/>
  <c r="BG18" i="1"/>
  <c r="BH18" i="1"/>
  <c r="BF14" i="1"/>
  <c r="BG14" i="1"/>
  <c r="BH14" i="1"/>
  <c r="BN18" i="1" l="1"/>
  <c r="BN14" i="1"/>
  <c r="BM7" i="1"/>
  <c r="BM28" i="1" s="1"/>
  <c r="BK7" i="1"/>
  <c r="BK28" i="1" s="1"/>
  <c r="BJ7" i="1"/>
  <c r="BJ28" i="1" s="1"/>
  <c r="BL7" i="1"/>
  <c r="BL28" i="1" s="1"/>
  <c r="BN7" i="1" l="1"/>
  <c r="BN28" i="1" s="1"/>
  <c r="BH8" i="1"/>
  <c r="BF8" i="1"/>
  <c r="BG8" i="1"/>
  <c r="BE8" i="1"/>
  <c r="BD14" i="1"/>
  <c r="AY18" i="1"/>
  <c r="AT18" i="1"/>
  <c r="AT8" i="1"/>
  <c r="BD18" i="1"/>
  <c r="BE14" i="1"/>
  <c r="BC18" i="1"/>
  <c r="BC14" i="1"/>
  <c r="BC8" i="1"/>
  <c r="BB18" i="1"/>
  <c r="BB14" i="1"/>
  <c r="BB8" i="1"/>
  <c r="AZ18" i="1"/>
  <c r="AZ14" i="1"/>
  <c r="AZ8" i="1"/>
  <c r="BA18" i="1"/>
  <c r="BA14" i="1"/>
  <c r="BA8" i="1"/>
  <c r="AO8" i="1"/>
  <c r="AX18" i="1"/>
  <c r="AX14" i="1"/>
  <c r="AX8" i="1"/>
  <c r="AW18" i="1"/>
  <c r="AW14" i="1"/>
  <c r="AW8" i="1"/>
  <c r="AV18" i="1"/>
  <c r="AV14" i="1"/>
  <c r="AV8" i="1"/>
  <c r="AU18" i="1"/>
  <c r="AS18" i="1"/>
  <c r="AR18" i="1"/>
  <c r="AQ18" i="1"/>
  <c r="AP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U14" i="1"/>
  <c r="AS14" i="1"/>
  <c r="AR14" i="1"/>
  <c r="AQ14" i="1"/>
  <c r="AP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U8" i="1"/>
  <c r="AS8" i="1"/>
  <c r="AR8" i="1"/>
  <c r="AQ8" i="1"/>
  <c r="AP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J7" i="1" l="1"/>
  <c r="AJ28" i="1" s="1"/>
  <c r="AS7" i="1"/>
  <c r="AS28" i="1" s="1"/>
  <c r="I7" i="1"/>
  <c r="I28" i="1" s="1"/>
  <c r="Q7" i="1"/>
  <c r="Q28" i="1" s="1"/>
  <c r="AP7" i="1"/>
  <c r="AP28" i="1" s="1"/>
  <c r="M7" i="1"/>
  <c r="M28" i="1" s="1"/>
  <c r="U7" i="1"/>
  <c r="U28" i="1" s="1"/>
  <c r="AC7" i="1"/>
  <c r="AC28" i="1" s="1"/>
  <c r="AI7" i="1"/>
  <c r="AI28" i="1" s="1"/>
  <c r="AG7" i="1"/>
  <c r="AG28" i="1" s="1"/>
  <c r="Y7" i="1"/>
  <c r="Y28" i="1" s="1"/>
  <c r="AN7" i="1"/>
  <c r="AN28" i="1" s="1"/>
  <c r="V7" i="1"/>
  <c r="V28" i="1" s="1"/>
  <c r="AK7" i="1"/>
  <c r="AK28" i="1" s="1"/>
  <c r="AL7" i="1"/>
  <c r="AL28" i="1" s="1"/>
  <c r="Z7" i="1"/>
  <c r="Z28" i="1" s="1"/>
  <c r="G7" i="1"/>
  <c r="G28" i="1" s="1"/>
  <c r="AE7" i="1"/>
  <c r="AE28" i="1" s="1"/>
  <c r="AD7" i="1"/>
  <c r="AD28" i="1" s="1"/>
  <c r="AU7" i="1"/>
  <c r="AU28" i="1" s="1"/>
  <c r="K7" i="1"/>
  <c r="K28" i="1" s="1"/>
  <c r="AW7" i="1"/>
  <c r="AW28" i="1" s="1"/>
  <c r="D7" i="1"/>
  <c r="D28" i="1" s="1"/>
  <c r="L7" i="1"/>
  <c r="L28" i="1" s="1"/>
  <c r="T7" i="1"/>
  <c r="T28" i="1" s="1"/>
  <c r="AR7" i="1"/>
  <c r="AR28" i="1" s="1"/>
  <c r="AO14" i="1"/>
  <c r="BC7" i="1"/>
  <c r="BC28" i="1" s="1"/>
  <c r="AO18" i="1"/>
  <c r="AY14" i="1"/>
  <c r="BD8" i="1"/>
  <c r="BD7" i="1" s="1"/>
  <c r="BD28" i="1" s="1"/>
  <c r="AV7" i="1"/>
  <c r="AV28" i="1" s="1"/>
  <c r="AT14" i="1"/>
  <c r="AT7" i="1" s="1"/>
  <c r="AT28" i="1" s="1"/>
  <c r="C7" i="1"/>
  <c r="C28" i="1" s="1"/>
  <c r="AM7" i="1"/>
  <c r="AM28" i="1" s="1"/>
  <c r="W7" i="1"/>
  <c r="W28" i="1" s="1"/>
  <c r="BB7" i="1"/>
  <c r="BB28" i="1" s="1"/>
  <c r="O7" i="1"/>
  <c r="O28" i="1" s="1"/>
  <c r="E7" i="1"/>
  <c r="E28" i="1" s="1"/>
  <c r="AY8" i="1"/>
  <c r="AB7" i="1"/>
  <c r="AB28" i="1" s="1"/>
  <c r="H7" i="1"/>
  <c r="H28" i="1" s="1"/>
  <c r="P7" i="1"/>
  <c r="P28" i="1" s="1"/>
  <c r="X7" i="1"/>
  <c r="X28" i="1" s="1"/>
  <c r="AF7" i="1"/>
  <c r="AF28" i="1" s="1"/>
  <c r="BA7" i="1"/>
  <c r="BA28" i="1" s="1"/>
  <c r="J7" i="1"/>
  <c r="J28" i="1" s="1"/>
  <c r="AX7" i="1"/>
  <c r="AX28" i="1" s="1"/>
  <c r="AZ7" i="1"/>
  <c r="AZ28" i="1" s="1"/>
  <c r="R7" i="1"/>
  <c r="R28" i="1" s="1"/>
  <c r="S7" i="1"/>
  <c r="S28" i="1" s="1"/>
  <c r="AA7" i="1"/>
  <c r="AA28" i="1" s="1"/>
  <c r="AH7" i="1"/>
  <c r="AH28" i="1" s="1"/>
  <c r="AQ7" i="1"/>
  <c r="AQ28" i="1" s="1"/>
  <c r="F7" i="1"/>
  <c r="F28" i="1" s="1"/>
  <c r="N7" i="1"/>
  <c r="N28" i="1" s="1"/>
  <c r="B7" i="1"/>
  <c r="B28" i="1" s="1"/>
  <c r="BF7" i="1"/>
  <c r="BF28" i="1" s="1"/>
  <c r="BG7" i="1"/>
  <c r="BG28" i="1" s="1"/>
  <c r="BE7" i="1"/>
  <c r="BE28" i="1" s="1"/>
  <c r="BH7" i="1"/>
  <c r="BH28" i="1" s="1"/>
  <c r="AO7" i="1" l="1"/>
  <c r="AO28" i="1" s="1"/>
  <c r="AY7" i="1"/>
  <c r="AY28" i="1" s="1"/>
</calcChain>
</file>

<file path=xl/sharedStrings.xml><?xml version="1.0" encoding="utf-8"?>
<sst xmlns="http://schemas.openxmlformats.org/spreadsheetml/2006/main" count="175" uniqueCount="42">
  <si>
    <t>I TRIM</t>
  </si>
  <si>
    <t>II TRIM</t>
  </si>
  <si>
    <t>III TRIM</t>
  </si>
  <si>
    <t>IV TRIM</t>
  </si>
  <si>
    <t>TOTAL</t>
  </si>
  <si>
    <t>1. Impuestos a los ingresos</t>
  </si>
  <si>
    <t xml:space="preserve">               - Pagos a cuenta</t>
  </si>
  <si>
    <t xml:space="preserve">               - Regularización</t>
  </si>
  <si>
    <t xml:space="preserve">2. Impuestos a las importaciones  </t>
  </si>
  <si>
    <t>3. Impuesto general a las ventas</t>
  </si>
  <si>
    <t xml:space="preserve">               - Interno</t>
  </si>
  <si>
    <t xml:space="preserve">               - Importaciones</t>
  </si>
  <si>
    <t>4. Impuesto selectivo al consumo</t>
  </si>
  <si>
    <t xml:space="preserve">               - Otros</t>
  </si>
  <si>
    <t xml:space="preserve">               - Combustibles</t>
  </si>
  <si>
    <t xml:space="preserve">5. Otros ingresos tributarios </t>
  </si>
  <si>
    <t>6. Devoluciones</t>
  </si>
  <si>
    <t xml:space="preserve">  III.    TOTAL (I+ II)</t>
  </si>
  <si>
    <t xml:space="preserve">  I.       INGRESOS TRIBUTARIOS</t>
  </si>
  <si>
    <t>INGRESOS CORRIENTES DEL GOBIERNO CENTRAL</t>
  </si>
  <si>
    <t xml:space="preserve">1/ Información preliminar </t>
  </si>
  <si>
    <t>(Millones de Soles)</t>
  </si>
  <si>
    <t>GASTOS NO FINANCIEROS DEL GOBIERNO CENTRAL</t>
  </si>
  <si>
    <t>Gastos No Financieros</t>
  </si>
  <si>
    <t>Remuneraciones</t>
  </si>
  <si>
    <t>Bienes y Servicios</t>
  </si>
  <si>
    <t>Transferencias</t>
  </si>
  <si>
    <t>Pensiones</t>
  </si>
  <si>
    <t>ONP - FONAHPU</t>
  </si>
  <si>
    <t>FONCOMUN</t>
  </si>
  <si>
    <t>Canon</t>
  </si>
  <si>
    <t>Otros</t>
  </si>
  <si>
    <t>Formación Bruta de Capital</t>
  </si>
  <si>
    <t>1. Gastos Corrientes</t>
  </si>
  <si>
    <t>2. Gastos de Capital</t>
  </si>
  <si>
    <t>Fuente: BCRP, MEF.</t>
  </si>
  <si>
    <t>Fuente: SUNAT, BCRP, SIAF/SP, Perupetro.</t>
  </si>
  <si>
    <t xml:space="preserve">  II.     INGRESOS NO TRIBUTARIOS</t>
  </si>
  <si>
    <t>2024</t>
  </si>
  <si>
    <r>
      <t>2025</t>
    </r>
    <r>
      <rPr>
        <b/>
        <vertAlign val="superscript"/>
        <sz val="10"/>
        <color rgb="FF0070C0"/>
        <rFont val="Arial"/>
        <family val="2"/>
      </rPr>
      <t>1</t>
    </r>
  </si>
  <si>
    <t>2023</t>
  </si>
  <si>
    <r>
      <t>III TRIM</t>
    </r>
    <r>
      <rPr>
        <b/>
        <vertAlign val="superscript"/>
        <sz val="10"/>
        <color rgb="FF0070C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</si>
</sst>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#\ ##0_);\-#\ ##0\ "/>
    <numFmt numFmtId="169" formatCode="#,##0.00000000"/>
    <numFmt numFmtId="170" formatCode="#,##0.0"/>
    <numFmt numFmtId="171" formatCode="0.0"/>
    <numFmt numFmtId="172" formatCode="#,##0.0_);\(#,##0.0\)"/>
    <numFmt numFmtId="173" formatCode="#,##0.000;\-#,##0.000"/>
    <numFmt numFmtId="174" formatCode="0.0000"/>
    <numFmt numFmtId="175" formatCode="#\ ##0"/>
    <numFmt numFmtId="176" formatCode="_([$€]* #,##0.00_);_([$€]* \(#,##0.00\);_([$€]* &quot;-&quot;??_);_(@_)"/>
    <numFmt numFmtId="177" formatCode="&quot;$&quot;#,##0.00\ ;\(&quot;$&quot;#,##0.00\)"/>
    <numFmt numFmtId="178" formatCode="&quot;$&quot;#,##0.0000_);\(&quot;$&quot;#,##0.0000\)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  <numFmt numFmtId="183" formatCode="mm/dd/\y\y"/>
    <numFmt numFmtId="184" formatCode="General_)"/>
    <numFmt numFmtId="185" formatCode="#,##0.0\ _€;\-#,##0.0\ _€"/>
    <numFmt numFmtId="186" formatCode="_([$€-2]\ * #,##0.00_);_([$€-2]\ * \(#,##0.00\);_([$€-2]\ * &quot;-&quot;??_)"/>
    <numFmt numFmtId="187" formatCode="&quot;S/.&quot;\ #,##0.00_);\(&quot;S/.&quot;\ #,##0.00\)"/>
  </numFmts>
  <fonts count="67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sz val="12"/>
      <color indexed="24"/>
      <name val="Arial"/>
      <family val="2"/>
    </font>
    <font>
      <sz val="10"/>
      <name val="BERNHARD"/>
    </font>
    <font>
      <sz val="12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2"/>
      <color indexed="24"/>
      <name val="Arial"/>
      <family val="2"/>
    </font>
    <font>
      <sz val="10"/>
      <color indexed="16"/>
      <name val="MS Serif"/>
      <family val="1"/>
    </font>
    <font>
      <sz val="1"/>
      <color indexed="8"/>
      <name val="Courier"/>
      <family val="3"/>
    </font>
    <font>
      <sz val="10"/>
      <color indexed="24"/>
      <name val="Arial"/>
      <family val="2"/>
    </font>
    <font>
      <sz val="12"/>
      <name val="Helv"/>
    </font>
    <font>
      <sz val="12"/>
      <color indexed="9"/>
      <name val="Helv"/>
    </font>
    <font>
      <sz val="7"/>
      <name val="Small Fonts"/>
      <family val="2"/>
    </font>
    <font>
      <b/>
      <i/>
      <sz val="8"/>
      <name val="Tms Rmn"/>
    </font>
    <font>
      <sz val="11"/>
      <name val="‚l‚r –¾’©"/>
      <charset val="128"/>
    </font>
    <font>
      <sz val="10"/>
      <name val="Tms Rmn"/>
    </font>
    <font>
      <b/>
      <sz val="8"/>
      <name val="Tms Rmn"/>
    </font>
    <font>
      <sz val="8"/>
      <name val="Helv"/>
    </font>
    <font>
      <b/>
      <sz val="8"/>
      <color indexed="8"/>
      <name val="Helv"/>
    </font>
    <font>
      <b/>
      <sz val="9"/>
      <name val="Book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9"/>
      <color indexed="10"/>
      <name val="Geneva"/>
    </font>
    <font>
      <b/>
      <vertAlign val="superscript"/>
      <sz val="10"/>
      <color rgb="FF0070C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8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10">
    <xf numFmtId="0" fontId="0" fillId="0" borderId="0"/>
    <xf numFmtId="0" fontId="1" fillId="0" borderId="0"/>
    <xf numFmtId="0" fontId="2" fillId="0" borderId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3" fillId="18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5" borderId="0" applyNumberFormat="0" applyBorder="0" applyAlignment="0" applyProtection="0"/>
    <xf numFmtId="0" fontId="20" fillId="0" borderId="0">
      <alignment horizontal="center" wrapText="1"/>
      <protection locked="0"/>
    </xf>
    <xf numFmtId="0" fontId="50" fillId="6" borderId="0" applyNumberFormat="0" applyBorder="0" applyAlignment="0" applyProtection="0"/>
    <xf numFmtId="178" fontId="2" fillId="0" borderId="0" applyFill="0" applyBorder="0" applyAlignment="0"/>
    <xf numFmtId="0" fontId="45" fillId="16" borderId="12" applyNumberFormat="0" applyAlignment="0" applyProtection="0"/>
    <xf numFmtId="0" fontId="46" fillId="26" borderId="13" applyNumberFormat="0" applyAlignment="0" applyProtection="0"/>
    <xf numFmtId="17" fontId="22" fillId="0" borderId="0" applyFont="0" applyFill="0" applyBorder="0" applyAlignment="0" applyProtection="0"/>
    <xf numFmtId="0" fontId="23" fillId="0" borderId="0"/>
    <xf numFmtId="0" fontId="18" fillId="0" borderId="0"/>
    <xf numFmtId="3" fontId="24" fillId="0" borderId="0" applyFont="0" applyFill="0" applyBorder="0" applyAlignment="0" applyProtection="0"/>
    <xf numFmtId="0" fontId="23" fillId="0" borderId="0"/>
    <xf numFmtId="0" fontId="18" fillId="0" borderId="0"/>
    <xf numFmtId="0" fontId="25" fillId="0" borderId="0" applyNumberFormat="0" applyAlignment="0">
      <alignment horizontal="left"/>
    </xf>
    <xf numFmtId="0" fontId="16" fillId="0" borderId="0" applyNumberFormat="0" applyAlignment="0"/>
    <xf numFmtId="184" fontId="26" fillId="0" borderId="0"/>
    <xf numFmtId="184" fontId="27" fillId="0" borderId="0"/>
    <xf numFmtId="0" fontId="28" fillId="0" borderId="0" applyNumberFormat="0" applyFill="0" applyBorder="0" applyAlignment="0" applyProtection="0"/>
    <xf numFmtId="4" fontId="22" fillId="0" borderId="0" applyFont="0" applyFill="0" applyBorder="0" applyAlignment="0" applyProtection="0"/>
    <xf numFmtId="0" fontId="22" fillId="0" borderId="0" applyProtection="0"/>
    <xf numFmtId="0" fontId="22" fillId="0" borderId="0" applyNumberFormat="0" applyFont="0" applyFill="0" applyBorder="0" applyAlignment="0" applyProtection="0"/>
    <xf numFmtId="0" fontId="28" fillId="0" borderId="0" applyProtection="0"/>
    <xf numFmtId="0" fontId="29" fillId="0" borderId="0" applyNumberFormat="0" applyAlignment="0">
      <alignment horizontal="left"/>
    </xf>
    <xf numFmtId="17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2" fontId="22" fillId="0" borderId="0" applyProtection="0"/>
    <xf numFmtId="4" fontId="22" fillId="0" borderId="0" applyProtection="0"/>
    <xf numFmtId="2" fontId="31" fillId="0" borderId="0" applyFont="0" applyFill="0" applyBorder="0" applyAlignment="0" applyProtection="0"/>
    <xf numFmtId="0" fontId="44" fillId="7" borderId="0" applyNumberFormat="0" applyBorder="0" applyAlignment="0" applyProtection="0"/>
    <xf numFmtId="38" fontId="17" fillId="27" borderId="0" applyNumberFormat="0" applyBorder="0" applyAlignment="0" applyProtection="0"/>
    <xf numFmtId="0" fontId="19" fillId="0" borderId="15" applyNumberFormat="0" applyAlignment="0" applyProtection="0">
      <alignment horizontal="left" vertical="center"/>
    </xf>
    <xf numFmtId="0" fontId="19" fillId="0" borderId="16">
      <alignment horizontal="left" vertical="center"/>
    </xf>
    <xf numFmtId="3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48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9" fillId="10" borderId="12" applyNumberFormat="0" applyAlignment="0" applyProtection="0"/>
    <xf numFmtId="10" fontId="17" fillId="28" borderId="11" applyNumberFormat="0" applyBorder="0" applyAlignment="0" applyProtection="0"/>
    <xf numFmtId="172" fontId="32" fillId="29" borderId="0"/>
    <xf numFmtId="0" fontId="47" fillId="0" borderId="14" applyNumberFormat="0" applyFill="0" applyAlignment="0" applyProtection="0"/>
    <xf numFmtId="172" fontId="33" fillId="30" borderId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7" fontId="22" fillId="0" borderId="0" applyProtection="0"/>
    <xf numFmtId="0" fontId="51" fillId="17" borderId="0" applyNumberFormat="0" applyBorder="0" applyAlignment="0" applyProtection="0"/>
    <xf numFmtId="37" fontId="34" fillId="0" borderId="0"/>
    <xf numFmtId="0" fontId="16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35" fillId="0" borderId="0"/>
    <xf numFmtId="0" fontId="2" fillId="12" borderId="18" applyNumberFormat="0" applyFont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52" fillId="16" borderId="19" applyNumberFormat="0" applyAlignment="0" applyProtection="0"/>
    <xf numFmtId="14" fontId="2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7" fillId="0" borderId="0"/>
    <xf numFmtId="0" fontId="20" fillId="0" borderId="20" applyNumberFormat="0" applyAlignment="0"/>
    <xf numFmtId="0" fontId="21" fillId="0" borderId="0" applyNumberFormat="0" applyFont="0" applyFill="0" applyBorder="0" applyAlignment="0" applyProtection="0">
      <alignment horizontal="left"/>
    </xf>
    <xf numFmtId="184" fontId="38" fillId="31" borderId="0"/>
    <xf numFmtId="183" fontId="39" fillId="0" borderId="0" applyNumberFormat="0" applyFill="0" applyBorder="0" applyAlignment="0" applyProtection="0">
      <alignment horizontal="left"/>
    </xf>
    <xf numFmtId="38" fontId="39" fillId="0" borderId="0"/>
    <xf numFmtId="40" fontId="40" fillId="0" borderId="0" applyBorder="0">
      <alignment horizontal="right"/>
    </xf>
    <xf numFmtId="0" fontId="55" fillId="0" borderId="0" applyNumberFormat="0" applyFill="0" applyBorder="0" applyAlignment="0" applyProtection="0"/>
    <xf numFmtId="184" fontId="41" fillId="0" borderId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3" fontId="22" fillId="0" borderId="0" applyFont="0" applyFill="0" applyBorder="0" applyAlignment="0">
      <protection locked="0"/>
    </xf>
    <xf numFmtId="0" fontId="53" fillId="0" borderId="0" applyNumberFormat="0" applyFill="0" applyBorder="0" applyAlignment="0" applyProtection="0"/>
    <xf numFmtId="0" fontId="17" fillId="0" borderId="0"/>
    <xf numFmtId="175" fontId="17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2" fillId="0" borderId="0"/>
    <xf numFmtId="0" fontId="30" fillId="0" borderId="0">
      <protection locked="0"/>
    </xf>
    <xf numFmtId="38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0" fillId="0" borderId="0">
      <protection locked="0"/>
    </xf>
    <xf numFmtId="165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0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2" fillId="0" borderId="0" applyFon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58" fillId="0" borderId="0">
      <protection locked="0"/>
    </xf>
    <xf numFmtId="0" fontId="30" fillId="0" borderId="0">
      <protection locked="0"/>
    </xf>
    <xf numFmtId="0" fontId="2" fillId="0" borderId="0"/>
    <xf numFmtId="0" fontId="2" fillId="0" borderId="0"/>
    <xf numFmtId="0" fontId="30" fillId="0" borderId="0">
      <protection locked="0"/>
    </xf>
    <xf numFmtId="167" fontId="15" fillId="0" borderId="0" applyFont="0" applyFill="0" applyBorder="0" applyAlignment="0" applyProtection="0"/>
    <xf numFmtId="0" fontId="2" fillId="0" borderId="0"/>
    <xf numFmtId="0" fontId="30" fillId="0" borderId="0">
      <protection locked="0"/>
    </xf>
    <xf numFmtId="0" fontId="58" fillId="0" borderId="0">
      <protection locked="0"/>
    </xf>
    <xf numFmtId="0" fontId="2" fillId="0" borderId="0"/>
    <xf numFmtId="0" fontId="2" fillId="12" borderId="18" applyNumberFormat="0" applyFont="0" applyAlignment="0" applyProtection="0"/>
    <xf numFmtId="0" fontId="15" fillId="0" borderId="0"/>
    <xf numFmtId="0" fontId="2" fillId="0" borderId="0"/>
    <xf numFmtId="9" fontId="2" fillId="0" borderId="0" applyFont="0" applyFill="0" applyBorder="0" applyAlignment="0" applyProtection="0"/>
    <xf numFmtId="0" fontId="59" fillId="0" borderId="0"/>
    <xf numFmtId="187" fontId="24" fillId="0" borderId="0" applyFill="0" applyBorder="0" applyAlignment="0" applyProtection="0"/>
    <xf numFmtId="0" fontId="2" fillId="0" borderId="0"/>
    <xf numFmtId="167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15" fillId="0" borderId="0"/>
    <xf numFmtId="0" fontId="15" fillId="0" borderId="0"/>
    <xf numFmtId="10" fontId="24" fillId="0" borderId="0" applyFill="0" applyBorder="0" applyAlignment="0" applyProtection="0"/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0" fontId="15" fillId="0" borderId="0"/>
    <xf numFmtId="167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0" borderId="0"/>
    <xf numFmtId="185" fontId="17" fillId="0" borderId="0" applyFont="0" applyFill="0" applyBorder="0" applyAlignment="0" applyProtection="0"/>
    <xf numFmtId="0" fontId="15" fillId="0" borderId="0"/>
    <xf numFmtId="0" fontId="17" fillId="0" borderId="0"/>
    <xf numFmtId="0" fontId="2" fillId="0" borderId="0"/>
    <xf numFmtId="0" fontId="15" fillId="0" borderId="0"/>
    <xf numFmtId="178" fontId="2" fillId="0" borderId="0" applyFill="0" applyBorder="0" applyAlignment="0"/>
    <xf numFmtId="178" fontId="2" fillId="0" borderId="0" applyFill="0" applyBorder="0" applyAlignment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Protection="0"/>
    <xf numFmtId="0" fontId="22" fillId="0" borderId="0" applyProtection="0"/>
    <xf numFmtId="0" fontId="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8" fillId="0" borderId="0" applyProtection="0"/>
    <xf numFmtId="0" fontId="28" fillId="0" borderId="0" applyProtection="0"/>
    <xf numFmtId="0" fontId="2" fillId="0" borderId="0"/>
    <xf numFmtId="176" fontId="32" fillId="0" borderId="0" applyFont="0" applyFill="0" applyBorder="0" applyAlignment="0" applyProtection="0"/>
    <xf numFmtId="176" fontId="2" fillId="0" borderId="0" applyFont="0" applyFill="0" applyBorder="0" applyAlignment="0" applyProtection="0"/>
    <xf numFmtId="2" fontId="22" fillId="0" borderId="0" applyProtection="0"/>
    <xf numFmtId="2" fontId="22" fillId="0" borderId="0" applyProtection="0"/>
    <xf numFmtId="4" fontId="22" fillId="0" borderId="0" applyProtection="0"/>
    <xf numFmtId="4" fontId="22" fillId="0" borderId="0" applyProtection="0"/>
    <xf numFmtId="0" fontId="49" fillId="10" borderId="12" applyNumberFormat="0" applyAlignment="0" applyProtection="0"/>
    <xf numFmtId="187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2" fillId="0" borderId="0" applyProtection="0"/>
    <xf numFmtId="177" fontId="22" fillId="0" borderId="0" applyProtection="0"/>
    <xf numFmtId="174" fontId="2" fillId="0" borderId="0"/>
    <xf numFmtId="174" fontId="2" fillId="0" borderId="0"/>
    <xf numFmtId="0" fontId="17" fillId="0" borderId="0"/>
    <xf numFmtId="0" fontId="17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4" fillId="0" borderId="0" applyFill="0" applyBorder="0" applyAlignment="0" applyProtection="0"/>
    <xf numFmtId="10" fontId="22" fillId="0" borderId="0" applyProtection="0"/>
    <xf numFmtId="10" fontId="22" fillId="0" borderId="0" applyProtection="0"/>
    <xf numFmtId="9" fontId="42" fillId="0" borderId="0" applyFont="0" applyFill="0" applyBorder="0" applyAlignment="0" applyProtection="0"/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3" fontId="22" fillId="0" borderId="0" applyFont="0" applyFill="0" applyBorder="0" applyAlignment="0">
      <protection locked="0"/>
    </xf>
    <xf numFmtId="9" fontId="2" fillId="0" borderId="0" applyFont="0" applyFill="0" applyBorder="0" applyAlignment="0" applyProtection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51" fillId="17" borderId="0" applyNumberFormat="0" applyBorder="0" applyAlignment="0" applyProtection="0"/>
    <xf numFmtId="0" fontId="2" fillId="0" borderId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17" fillId="0" borderId="0"/>
    <xf numFmtId="175" fontId="17" fillId="0" borderId="0" applyFont="0" applyFill="0" applyBorder="0" applyAlignment="0" applyProtection="0"/>
    <xf numFmtId="17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30" fillId="0" borderId="0">
      <protection locked="0"/>
    </xf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8" fillId="0" borderId="17" applyNumberFormat="0" applyFill="0" applyAlignment="0" applyProtection="0"/>
    <xf numFmtId="0" fontId="2" fillId="0" borderId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" fontId="22" fillId="0" borderId="0" applyFont="0" applyFill="0" applyBorder="0" applyAlignment="0" applyProtection="0"/>
    <xf numFmtId="17" fontId="22" fillId="0" borderId="0" applyFont="0" applyFill="0" applyBorder="0" applyAlignment="0" applyProtection="0"/>
    <xf numFmtId="17" fontId="2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22" fillId="0" borderId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28" fillId="0" borderId="0" applyProtection="0"/>
    <xf numFmtId="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2" fontId="22" fillId="0" borderId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4" fontId="22" fillId="0" borderId="0" applyProtection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77" fontId="22" fillId="0" borderId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2">
    <xf numFmtId="0" fontId="0" fillId="0" borderId="0" xfId="0"/>
    <xf numFmtId="0" fontId="0" fillId="3" borderId="0" xfId="0" applyFill="1"/>
    <xf numFmtId="0" fontId="4" fillId="3" borderId="10" xfId="0" applyFont="1" applyFill="1" applyBorder="1"/>
    <xf numFmtId="0" fontId="4" fillId="3" borderId="9" xfId="0" applyFont="1" applyFill="1" applyBorder="1"/>
    <xf numFmtId="168" fontId="7" fillId="4" borderId="2" xfId="2" applyNumberFormat="1" applyFont="1" applyFill="1" applyBorder="1"/>
    <xf numFmtId="0" fontId="8" fillId="3" borderId="2" xfId="1" applyFont="1" applyFill="1" applyBorder="1"/>
    <xf numFmtId="0" fontId="8" fillId="3" borderId="2" xfId="1" applyFont="1" applyFill="1" applyBorder="1" applyAlignment="1">
      <alignment horizontal="left" indent="3"/>
    </xf>
    <xf numFmtId="168" fontId="9" fillId="3" borderId="2" xfId="2" applyNumberFormat="1" applyFont="1" applyFill="1" applyBorder="1"/>
    <xf numFmtId="0" fontId="10" fillId="3" borderId="2" xfId="0" applyFont="1" applyFill="1" applyBorder="1"/>
    <xf numFmtId="0" fontId="5" fillId="3" borderId="2" xfId="2" applyFont="1" applyFill="1" applyBorder="1"/>
    <xf numFmtId="3" fontId="11" fillId="3" borderId="2" xfId="1" applyNumberFormat="1" applyFont="1" applyFill="1" applyBorder="1" applyAlignment="1">
      <alignment horizontal="center"/>
    </xf>
    <xf numFmtId="3" fontId="11" fillId="3" borderId="1" xfId="1" applyNumberFormat="1" applyFont="1" applyFill="1" applyBorder="1" applyAlignment="1">
      <alignment horizontal="center"/>
    </xf>
    <xf numFmtId="3" fontId="8" fillId="3" borderId="2" xfId="1" applyNumberFormat="1" applyFont="1" applyFill="1" applyBorder="1" applyAlignment="1">
      <alignment horizontal="center"/>
    </xf>
    <xf numFmtId="3" fontId="8" fillId="3" borderId="1" xfId="1" applyNumberFormat="1" applyFont="1" applyFill="1" applyBorder="1" applyAlignment="1">
      <alignment horizontal="center"/>
    </xf>
    <xf numFmtId="0" fontId="10" fillId="3" borderId="1" xfId="0" applyFont="1" applyFill="1" applyBorder="1"/>
    <xf numFmtId="3" fontId="11" fillId="3" borderId="9" xfId="1" applyNumberFormat="1" applyFont="1" applyFill="1" applyBorder="1" applyAlignment="1">
      <alignment horizontal="center"/>
    </xf>
    <xf numFmtId="3" fontId="6" fillId="3" borderId="7" xfId="2" applyNumberFormat="1" applyFont="1" applyFill="1" applyBorder="1" applyAlignment="1">
      <alignment horizontal="center" wrapText="1"/>
    </xf>
    <xf numFmtId="3" fontId="6" fillId="3" borderId="6" xfId="2" applyNumberFormat="1" applyFont="1" applyFill="1" applyBorder="1" applyAlignment="1">
      <alignment horizontal="center" wrapText="1"/>
    </xf>
    <xf numFmtId="3" fontId="6" fillId="3" borderId="8" xfId="2" applyNumberFormat="1" applyFont="1" applyFill="1" applyBorder="1" applyAlignment="1">
      <alignment horizontal="center" wrapText="1"/>
    </xf>
    <xf numFmtId="168" fontId="12" fillId="4" borderId="2" xfId="2" applyNumberFormat="1" applyFont="1" applyFill="1" applyBorder="1" applyAlignment="1">
      <alignment horizontal="left" indent="3"/>
    </xf>
    <xf numFmtId="168" fontId="13" fillId="3" borderId="2" xfId="2" applyNumberFormat="1" applyFont="1" applyFill="1" applyBorder="1" applyAlignment="1">
      <alignment horizontal="left" indent="3"/>
    </xf>
    <xf numFmtId="0" fontId="0" fillId="3" borderId="1" xfId="0" applyFill="1" applyBorder="1"/>
    <xf numFmtId="3" fontId="0" fillId="3" borderId="0" xfId="0" applyNumberFormat="1" applyFill="1"/>
    <xf numFmtId="169" fontId="0" fillId="3" borderId="0" xfId="0" applyNumberFormat="1" applyFill="1"/>
    <xf numFmtId="0" fontId="14" fillId="3" borderId="0" xfId="0" applyFont="1" applyFill="1" applyAlignment="1">
      <alignment horizontal="left"/>
    </xf>
    <xf numFmtId="3" fontId="11" fillId="3" borderId="0" xfId="1" applyNumberFormat="1" applyFont="1" applyFill="1" applyAlignment="1">
      <alignment horizontal="center"/>
    </xf>
    <xf numFmtId="3" fontId="8" fillId="3" borderId="0" xfId="1" applyNumberFormat="1" applyFont="1" applyFill="1" applyAlignment="1">
      <alignment horizontal="center"/>
    </xf>
    <xf numFmtId="0" fontId="10" fillId="3" borderId="0" xfId="0" applyFont="1" applyFill="1"/>
    <xf numFmtId="3" fontId="10" fillId="3" borderId="2" xfId="0" applyNumberFormat="1" applyFont="1" applyFill="1" applyBorder="1"/>
    <xf numFmtId="3" fontId="10" fillId="3" borderId="1" xfId="0" applyNumberFormat="1" applyFont="1" applyFill="1" applyBorder="1"/>
    <xf numFmtId="3" fontId="0" fillId="3" borderId="1" xfId="0" applyNumberFormat="1" applyFill="1" applyBorder="1"/>
    <xf numFmtId="3" fontId="11" fillId="0" borderId="2" xfId="1" applyNumberFormat="1" applyFont="1" applyBorder="1" applyAlignment="1">
      <alignment horizontal="center"/>
    </xf>
    <xf numFmtId="0" fontId="5" fillId="0" borderId="2" xfId="2" applyFont="1" applyBorder="1"/>
    <xf numFmtId="0" fontId="5" fillId="0" borderId="9" xfId="2" applyFont="1" applyBorder="1"/>
    <xf numFmtId="168" fontId="9" fillId="3" borderId="0" xfId="2" applyNumberFormat="1" applyFont="1" applyFill="1"/>
    <xf numFmtId="3" fontId="3" fillId="2" borderId="0" xfId="2" applyNumberFormat="1" applyFont="1" applyFill="1"/>
    <xf numFmtId="43" fontId="0" fillId="3" borderId="0" xfId="308" applyFont="1" applyFill="1"/>
    <xf numFmtId="3" fontId="6" fillId="3" borderId="9" xfId="2" applyNumberFormat="1" applyFont="1" applyFill="1" applyBorder="1" applyAlignment="1">
      <alignment horizontal="center" wrapText="1"/>
    </xf>
    <xf numFmtId="3" fontId="3" fillId="0" borderId="0" xfId="2" applyNumberFormat="1" applyFont="1"/>
    <xf numFmtId="43" fontId="3" fillId="2" borderId="0" xfId="309" applyFont="1" applyFill="1"/>
    <xf numFmtId="0" fontId="64" fillId="3" borderId="0" xfId="0" applyFont="1" applyFill="1"/>
    <xf numFmtId="0" fontId="65" fillId="3" borderId="0" xfId="0" applyFont="1" applyFill="1"/>
    <xf numFmtId="3" fontId="66" fillId="3" borderId="1" xfId="0" applyNumberFormat="1" applyFont="1" applyFill="1" applyBorder="1"/>
    <xf numFmtId="0" fontId="61" fillId="0" borderId="0" xfId="0" applyFont="1"/>
    <xf numFmtId="1" fontId="62" fillId="0" borderId="10" xfId="0" applyNumberFormat="1" applyFont="1" applyBorder="1"/>
    <xf numFmtId="1" fontId="61" fillId="0" borderId="0" xfId="0" applyNumberFormat="1" applyFont="1"/>
    <xf numFmtId="0" fontId="62" fillId="0" borderId="7" xfId="0" applyFont="1" applyBorder="1"/>
    <xf numFmtId="3" fontId="6" fillId="0" borderId="23" xfId="2" applyNumberFormat="1" applyFont="1" applyBorder="1" applyAlignment="1">
      <alignment horizontal="center" wrapText="1"/>
    </xf>
    <xf numFmtId="3" fontId="6" fillId="0" borderId="16" xfId="2" applyNumberFormat="1" applyFont="1" applyBorder="1" applyAlignment="1">
      <alignment horizontal="center" wrapText="1"/>
    </xf>
    <xf numFmtId="3" fontId="6" fillId="0" borderId="24" xfId="2" applyNumberFormat="1" applyFont="1" applyBorder="1" applyAlignment="1">
      <alignment horizontal="center" wrapText="1"/>
    </xf>
    <xf numFmtId="3" fontId="6" fillId="0" borderId="11" xfId="2" applyNumberFormat="1" applyFont="1" applyBorder="1" applyAlignment="1">
      <alignment horizontal="center" wrapText="1"/>
    </xf>
    <xf numFmtId="0" fontId="63" fillId="0" borderId="10" xfId="0" applyFont="1" applyBorder="1"/>
    <xf numFmtId="3" fontId="63" fillId="0" borderId="25" xfId="0" applyNumberFormat="1" applyFont="1" applyBorder="1"/>
    <xf numFmtId="3" fontId="63" fillId="0" borderId="0" xfId="0" applyNumberFormat="1" applyFont="1"/>
    <xf numFmtId="3" fontId="63" fillId="0" borderId="1" xfId="0" applyNumberFormat="1" applyFont="1" applyBorder="1"/>
    <xf numFmtId="3" fontId="63" fillId="0" borderId="2" xfId="0" applyNumberFormat="1" applyFont="1" applyBorder="1"/>
    <xf numFmtId="0" fontId="63" fillId="0" borderId="0" xfId="0" applyFont="1"/>
    <xf numFmtId="0" fontId="63" fillId="0" borderId="2" xfId="0" applyFont="1" applyBorder="1"/>
    <xf numFmtId="0" fontId="61" fillId="0" borderId="2" xfId="0" applyFont="1" applyBorder="1" applyAlignment="1">
      <alignment horizontal="left" indent="1"/>
    </xf>
    <xf numFmtId="3" fontId="61" fillId="0" borderId="25" xfId="0" applyNumberFormat="1" applyFont="1" applyBorder="1"/>
    <xf numFmtId="3" fontId="61" fillId="0" borderId="0" xfId="0" applyNumberFormat="1" applyFont="1"/>
    <xf numFmtId="3" fontId="61" fillId="0" borderId="1" xfId="0" applyNumberFormat="1" applyFont="1" applyBorder="1"/>
    <xf numFmtId="3" fontId="61" fillId="0" borderId="2" xfId="0" applyNumberFormat="1" applyFont="1" applyBorder="1"/>
    <xf numFmtId="0" fontId="61" fillId="0" borderId="2" xfId="0" applyFont="1" applyBorder="1" applyAlignment="1">
      <alignment horizontal="left" indent="2"/>
    </xf>
    <xf numFmtId="0" fontId="61" fillId="0" borderId="9" xfId="0" applyFont="1" applyBorder="1" applyAlignment="1">
      <alignment horizontal="left" indent="1"/>
    </xf>
    <xf numFmtId="3" fontId="61" fillId="0" borderId="7" xfId="0" applyNumberFormat="1" applyFont="1" applyBorder="1"/>
    <xf numFmtId="3" fontId="61" fillId="0" borderId="6" xfId="0" applyNumberFormat="1" applyFont="1" applyBorder="1"/>
    <xf numFmtId="3" fontId="61" fillId="0" borderId="8" xfId="0" applyNumberFormat="1" applyFont="1" applyBorder="1"/>
    <xf numFmtId="3" fontId="61" fillId="0" borderId="9" xfId="0" applyNumberFormat="1" applyFont="1" applyBorder="1"/>
    <xf numFmtId="0" fontId="14" fillId="0" borderId="0" xfId="0" applyFont="1" applyAlignment="1">
      <alignment horizontal="left"/>
    </xf>
    <xf numFmtId="1" fontId="6" fillId="3" borderId="23" xfId="2" applyNumberFormat="1" applyFont="1" applyFill="1" applyBorder="1" applyAlignment="1">
      <alignment horizontal="center" wrapText="1"/>
    </xf>
    <xf numFmtId="1" fontId="6" fillId="3" borderId="24" xfId="2" applyNumberFormat="1" applyFont="1" applyFill="1" applyBorder="1" applyAlignment="1">
      <alignment horizontal="center" wrapText="1"/>
    </xf>
    <xf numFmtId="1" fontId="6" fillId="3" borderId="4" xfId="2" quotePrefix="1" applyNumberFormat="1" applyFont="1" applyFill="1" applyBorder="1" applyAlignment="1">
      <alignment horizontal="center" wrapText="1"/>
    </xf>
    <xf numFmtId="1" fontId="6" fillId="3" borderId="3" xfId="2" quotePrefix="1" applyNumberFormat="1" applyFont="1" applyFill="1" applyBorder="1" applyAlignment="1">
      <alignment horizontal="center" wrapText="1"/>
    </xf>
    <xf numFmtId="1" fontId="6" fillId="3" borderId="5" xfId="2" quotePrefix="1" applyNumberFormat="1" applyFont="1" applyFill="1" applyBorder="1" applyAlignment="1">
      <alignment horizontal="center" wrapText="1"/>
    </xf>
    <xf numFmtId="1" fontId="6" fillId="3" borderId="4" xfId="2" quotePrefix="1" applyNumberFormat="1" applyFont="1" applyFill="1" applyBorder="1" applyAlignment="1">
      <alignment horizontal="center" vertical="center" wrapText="1"/>
    </xf>
    <xf numFmtId="1" fontId="6" fillId="3" borderId="3" xfId="2" quotePrefix="1" applyNumberFormat="1" applyFont="1" applyFill="1" applyBorder="1" applyAlignment="1">
      <alignment horizontal="center" vertical="center" wrapText="1"/>
    </xf>
    <xf numFmtId="1" fontId="6" fillId="3" borderId="5" xfId="2" quotePrefix="1" applyNumberFormat="1" applyFont="1" applyFill="1" applyBorder="1" applyAlignment="1">
      <alignment horizontal="center" vertical="center" wrapText="1"/>
    </xf>
    <xf numFmtId="1" fontId="6" fillId="3" borderId="4" xfId="2" applyNumberFormat="1" applyFont="1" applyFill="1" applyBorder="1" applyAlignment="1">
      <alignment horizontal="center" wrapText="1"/>
    </xf>
    <xf numFmtId="1" fontId="6" fillId="3" borderId="3" xfId="2" applyNumberFormat="1" applyFont="1" applyFill="1" applyBorder="1" applyAlignment="1">
      <alignment horizontal="center" wrapText="1"/>
    </xf>
    <xf numFmtId="1" fontId="6" fillId="3" borderId="5" xfId="2" applyNumberFormat="1" applyFont="1" applyFill="1" applyBorder="1" applyAlignment="1">
      <alignment horizontal="center" wrapText="1"/>
    </xf>
    <xf numFmtId="1" fontId="6" fillId="3" borderId="16" xfId="2" applyNumberFormat="1" applyFont="1" applyFill="1" applyBorder="1" applyAlignment="1">
      <alignment horizontal="center" wrapText="1"/>
    </xf>
    <xf numFmtId="1" fontId="6" fillId="0" borderId="4" xfId="2" applyNumberFormat="1" applyFont="1" applyBorder="1" applyAlignment="1">
      <alignment horizontal="center" wrapText="1"/>
    </xf>
    <xf numFmtId="1" fontId="6" fillId="0" borderId="3" xfId="2" applyNumberFormat="1" applyFont="1" applyBorder="1" applyAlignment="1">
      <alignment horizontal="center" wrapText="1"/>
    </xf>
    <xf numFmtId="1" fontId="6" fillId="0" borderId="5" xfId="2" applyNumberFormat="1" applyFont="1" applyBorder="1" applyAlignment="1">
      <alignment horizontal="center" wrapText="1"/>
    </xf>
    <xf numFmtId="1" fontId="6" fillId="0" borderId="23" xfId="2" applyNumberFormat="1" applyFont="1" applyBorder="1" applyAlignment="1">
      <alignment horizontal="center" wrapText="1"/>
    </xf>
    <xf numFmtId="1" fontId="6" fillId="0" borderId="16" xfId="2" applyNumberFormat="1" applyFont="1" applyBorder="1" applyAlignment="1">
      <alignment horizontal="center" wrapText="1"/>
    </xf>
    <xf numFmtId="1" fontId="6" fillId="0" borderId="24" xfId="2" applyNumberFormat="1" applyFont="1" applyBorder="1" applyAlignment="1">
      <alignment horizontal="center" wrapText="1"/>
    </xf>
    <xf numFmtId="1" fontId="6" fillId="0" borderId="23" xfId="2" quotePrefix="1" applyNumberFormat="1" applyFont="1" applyBorder="1" applyAlignment="1">
      <alignment horizontal="center" wrapText="1"/>
    </xf>
    <xf numFmtId="1" fontId="6" fillId="0" borderId="16" xfId="2" quotePrefix="1" applyNumberFormat="1" applyFont="1" applyBorder="1" applyAlignment="1">
      <alignment horizontal="center" wrapText="1"/>
    </xf>
    <xf numFmtId="1" fontId="6" fillId="0" borderId="24" xfId="2" quotePrefix="1" applyNumberFormat="1" applyFont="1" applyBorder="1" applyAlignment="1">
      <alignment horizontal="center" wrapText="1"/>
    </xf>
    <xf numFmtId="1" fontId="6" fillId="0" borderId="4" xfId="2" quotePrefix="1" applyNumberFormat="1" applyFont="1" applyBorder="1" applyAlignment="1">
      <alignment horizontal="center" wrapText="1"/>
    </xf>
    <xf numFmtId="1" fontId="6" fillId="0" borderId="3" xfId="2" quotePrefix="1" applyNumberFormat="1" applyFont="1" applyBorder="1" applyAlignment="1">
      <alignment horizontal="center" wrapText="1"/>
    </xf>
    <xf numFmtId="1" fontId="6" fillId="0" borderId="5" xfId="2" quotePrefix="1" applyNumberFormat="1" applyFont="1" applyBorder="1" applyAlignment="1">
      <alignment horizontal="center" wrapText="1"/>
    </xf>
    <xf numFmtId="1" fontId="6" fillId="0" borderId="4" xfId="2" quotePrefix="1" applyNumberFormat="1" applyFont="1" applyBorder="1" applyAlignment="1">
      <alignment horizontal="center" vertical="center" wrapText="1"/>
    </xf>
    <xf numFmtId="1" fontId="6" fillId="0" borderId="3" xfId="2" quotePrefix="1" applyNumberFormat="1" applyFont="1" applyBorder="1" applyAlignment="1">
      <alignment horizontal="center" vertical="center" wrapText="1"/>
    </xf>
    <xf numFmtId="1" fontId="6" fillId="0" borderId="5" xfId="2" quotePrefix="1" applyNumberFormat="1" applyFont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wrapText="1"/>
    </xf>
    <xf numFmtId="3" fontId="6" fillId="3" borderId="0" xfId="2" applyNumberFormat="1" applyFont="1" applyFill="1" applyBorder="1" applyAlignment="1">
      <alignment horizontal="center" wrapText="1"/>
    </xf>
    <xf numFmtId="3" fontId="11" fillId="3" borderId="0" xfId="1" applyNumberFormat="1" applyFont="1" applyFill="1" applyBorder="1" applyAlignment="1">
      <alignment horizontal="center"/>
    </xf>
    <xf numFmtId="3" fontId="8" fillId="3" borderId="0" xfId="1" applyNumberFormat="1" applyFont="1" applyFill="1" applyBorder="1" applyAlignment="1">
      <alignment horizontal="center"/>
    </xf>
    <xf numFmtId="3" fontId="66" fillId="3" borderId="0" xfId="0" applyNumberFormat="1" applyFont="1" applyFill="1" applyBorder="1"/>
  </cellXfs>
  <cellStyles count="31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args.style" xfId="27" xr:uid="{00000000-0005-0000-0000-000018000000}"/>
    <cellStyle name="Bad" xfId="28" xr:uid="{00000000-0005-0000-0000-000019000000}"/>
    <cellStyle name="Calc Currency (0)" xfId="29" xr:uid="{00000000-0005-0000-0000-00001A000000}"/>
    <cellStyle name="Calc Currency (0) 2" xfId="173" xr:uid="{00000000-0005-0000-0000-00001B000000}"/>
    <cellStyle name="Calc Currency (0)_Comparando con Ppto" xfId="174" xr:uid="{00000000-0005-0000-0000-00001C000000}"/>
    <cellStyle name="Calculation" xfId="30" xr:uid="{00000000-0005-0000-0000-00001D000000}"/>
    <cellStyle name="Cancel" xfId="145" xr:uid="{00000000-0005-0000-0000-00001E000000}"/>
    <cellStyle name="Check Cell" xfId="31" xr:uid="{00000000-0005-0000-0000-00001F000000}"/>
    <cellStyle name="Coma 2" xfId="175" xr:uid="{00000000-0005-0000-0000-000020000000}"/>
    <cellStyle name="Coma 3" xfId="176" xr:uid="{00000000-0005-0000-0000-000021000000}"/>
    <cellStyle name="Coma 4" xfId="240" xr:uid="{00000000-0005-0000-0000-000022000000}"/>
    <cellStyle name="Comma" xfId="308" xr:uid="{00000000-0005-0000-0000-000023000000}"/>
    <cellStyle name="Comma [0]" xfId="119" xr:uid="{00000000-0005-0000-0000-000024000000}"/>
    <cellStyle name="Comma_!!!GO" xfId="120" xr:uid="{00000000-0005-0000-0000-000025000000}"/>
    <cellStyle name="Comma0" xfId="32" xr:uid="{00000000-0005-0000-0000-000026000000}"/>
    <cellStyle name="Comma0 - Modelo1" xfId="33" xr:uid="{00000000-0005-0000-0000-000027000000}"/>
    <cellStyle name="Comma0 - Style1" xfId="34" xr:uid="{00000000-0005-0000-0000-000028000000}"/>
    <cellStyle name="Comma0 2" xfId="241" xr:uid="{00000000-0005-0000-0000-000029000000}"/>
    <cellStyle name="Comma0 3" xfId="242" xr:uid="{00000000-0005-0000-0000-00002A000000}"/>
    <cellStyle name="Comma0 4" xfId="243" xr:uid="{00000000-0005-0000-0000-00002B000000}"/>
    <cellStyle name="Comma0_anexos MMM_fiscal20.08.03" xfId="35" xr:uid="{00000000-0005-0000-0000-00002C000000}"/>
    <cellStyle name="Comma1 - Modelo2" xfId="36" xr:uid="{00000000-0005-0000-0000-00002D000000}"/>
    <cellStyle name="Comma1 - Style2" xfId="37" xr:uid="{00000000-0005-0000-0000-00002E000000}"/>
    <cellStyle name="Copied" xfId="38" xr:uid="{00000000-0005-0000-0000-00002F000000}"/>
    <cellStyle name="COST1" xfId="39" xr:uid="{00000000-0005-0000-0000-000030000000}"/>
    <cellStyle name="CUADRO - Style1" xfId="40" xr:uid="{00000000-0005-0000-0000-000031000000}"/>
    <cellStyle name="CUERPO - Style2" xfId="41" xr:uid="{00000000-0005-0000-0000-000032000000}"/>
    <cellStyle name="Currency" xfId="146" xr:uid="{00000000-0005-0000-0000-000033000000}"/>
    <cellStyle name="Currency [0]" xfId="122" xr:uid="{00000000-0005-0000-0000-000034000000}"/>
    <cellStyle name="Currency_ SG&amp;A Bridge " xfId="123" xr:uid="{00000000-0005-0000-0000-000035000000}"/>
    <cellStyle name="Currency0" xfId="42" xr:uid="{00000000-0005-0000-0000-000036000000}"/>
    <cellStyle name="Currency0 2" xfId="244" xr:uid="{00000000-0005-0000-0000-000037000000}"/>
    <cellStyle name="Currency0 3" xfId="245" xr:uid="{00000000-0005-0000-0000-000038000000}"/>
    <cellStyle name="Currency0 4" xfId="246" xr:uid="{00000000-0005-0000-0000-000039000000}"/>
    <cellStyle name="Currency0_BP metodoogia" xfId="247" xr:uid="{00000000-0005-0000-0000-00003A000000}"/>
    <cellStyle name="Date" xfId="43" xr:uid="{00000000-0005-0000-0000-00003B000000}"/>
    <cellStyle name="Date 2" xfId="248" xr:uid="{00000000-0005-0000-0000-00003C000000}"/>
    <cellStyle name="Date 3" xfId="249" xr:uid="{00000000-0005-0000-0000-00003D000000}"/>
    <cellStyle name="Date 4" xfId="250" xr:uid="{00000000-0005-0000-0000-00003E000000}"/>
    <cellStyle name="DIA" xfId="44" xr:uid="{00000000-0005-0000-0000-00003F000000}"/>
    <cellStyle name="Dia 10" xfId="251" xr:uid="{00000000-0005-0000-0000-000040000000}"/>
    <cellStyle name="DIA 2" xfId="177" xr:uid="{00000000-0005-0000-0000-000041000000}"/>
    <cellStyle name="DIA 3" xfId="178" xr:uid="{00000000-0005-0000-0000-000042000000}"/>
    <cellStyle name="Dia 4" xfId="124" xr:uid="{00000000-0005-0000-0000-000043000000}"/>
    <cellStyle name="Dia 5" xfId="233" xr:uid="{00000000-0005-0000-0000-000044000000}"/>
    <cellStyle name="Dia 6" xfId="252" xr:uid="{00000000-0005-0000-0000-000045000000}"/>
    <cellStyle name="Dia 7" xfId="253" xr:uid="{00000000-0005-0000-0000-000046000000}"/>
    <cellStyle name="Dia 8" xfId="254" xr:uid="{00000000-0005-0000-0000-000047000000}"/>
    <cellStyle name="Dia 9" xfId="255" xr:uid="{00000000-0005-0000-0000-000048000000}"/>
    <cellStyle name="DIA_BP metodoogia" xfId="256" xr:uid="{00000000-0005-0000-0000-000049000000}"/>
    <cellStyle name="Diseño" xfId="111" xr:uid="{00000000-0005-0000-0000-00004A000000}"/>
    <cellStyle name="Diseño 2" xfId="147" xr:uid="{00000000-0005-0000-0000-00004B000000}"/>
    <cellStyle name="Diseño_Comparando con Ppto" xfId="179" xr:uid="{00000000-0005-0000-0000-00004C000000}"/>
    <cellStyle name="ENCABEZ1" xfId="45" xr:uid="{00000000-0005-0000-0000-00004D000000}"/>
    <cellStyle name="Encabez1 10" xfId="257" xr:uid="{00000000-0005-0000-0000-00004E000000}"/>
    <cellStyle name="ENCABEZ1 2" xfId="180" xr:uid="{00000000-0005-0000-0000-00004F000000}"/>
    <cellStyle name="ENCABEZ1 3" xfId="181" xr:uid="{00000000-0005-0000-0000-000050000000}"/>
    <cellStyle name="Encabez1 4" xfId="125" xr:uid="{00000000-0005-0000-0000-000051000000}"/>
    <cellStyle name="Encabez1 5" xfId="131" xr:uid="{00000000-0005-0000-0000-000052000000}"/>
    <cellStyle name="Encabez1 6" xfId="258" xr:uid="{00000000-0005-0000-0000-000053000000}"/>
    <cellStyle name="Encabez1 7" xfId="259" xr:uid="{00000000-0005-0000-0000-000054000000}"/>
    <cellStyle name="Encabez1 8" xfId="260" xr:uid="{00000000-0005-0000-0000-000055000000}"/>
    <cellStyle name="Encabez1 9" xfId="261" xr:uid="{00000000-0005-0000-0000-000056000000}"/>
    <cellStyle name="ENCABEZ2" xfId="46" xr:uid="{00000000-0005-0000-0000-000057000000}"/>
    <cellStyle name="Encabez2 10" xfId="262" xr:uid="{00000000-0005-0000-0000-000058000000}"/>
    <cellStyle name="ENCABEZ2 2" xfId="182" xr:uid="{00000000-0005-0000-0000-000059000000}"/>
    <cellStyle name="ENCABEZ2 3" xfId="183" xr:uid="{00000000-0005-0000-0000-00005A000000}"/>
    <cellStyle name="Encabez2 4" xfId="126" xr:uid="{00000000-0005-0000-0000-00005B000000}"/>
    <cellStyle name="Encabez2 5" xfId="139" xr:uid="{00000000-0005-0000-0000-00005C000000}"/>
    <cellStyle name="Encabez2 6" xfId="263" xr:uid="{00000000-0005-0000-0000-00005D000000}"/>
    <cellStyle name="Encabez2 7" xfId="264" xr:uid="{00000000-0005-0000-0000-00005E000000}"/>
    <cellStyle name="Encabez2 8" xfId="265" xr:uid="{00000000-0005-0000-0000-00005F000000}"/>
    <cellStyle name="Encabez2 9" xfId="266" xr:uid="{00000000-0005-0000-0000-000060000000}"/>
    <cellStyle name="ENCABEZ2_BP metodoogia" xfId="267" xr:uid="{00000000-0005-0000-0000-000061000000}"/>
    <cellStyle name="Encabezado 1 2" xfId="105" xr:uid="{00000000-0005-0000-0000-000062000000}"/>
    <cellStyle name="Entered" xfId="47" xr:uid="{00000000-0005-0000-0000-000063000000}"/>
    <cellStyle name="Estilo 1" xfId="184" xr:uid="{00000000-0005-0000-0000-000064000000}"/>
    <cellStyle name="Euro" xfId="48" xr:uid="{00000000-0005-0000-0000-000065000000}"/>
    <cellStyle name="Euro 2" xfId="113" xr:uid="{00000000-0005-0000-0000-000066000000}"/>
    <cellStyle name="Euro 2 2" xfId="232" xr:uid="{00000000-0005-0000-0000-000067000000}"/>
    <cellStyle name="Euro 2 3" xfId="185" xr:uid="{00000000-0005-0000-0000-000068000000}"/>
    <cellStyle name="Euro 3" xfId="186" xr:uid="{00000000-0005-0000-0000-000069000000}"/>
    <cellStyle name="Euro 4" xfId="127" xr:uid="{00000000-0005-0000-0000-00006A000000}"/>
    <cellStyle name="Euro 5" xfId="268" xr:uid="{00000000-0005-0000-0000-00006B000000}"/>
    <cellStyle name="Euro_BP metodoogia" xfId="269" xr:uid="{00000000-0005-0000-0000-00006C000000}"/>
    <cellStyle name="Explanatory Text" xfId="49" xr:uid="{00000000-0005-0000-0000-00006D000000}"/>
    <cellStyle name="F2" xfId="50" xr:uid="{00000000-0005-0000-0000-00006E000000}"/>
    <cellStyle name="F3" xfId="51" xr:uid="{00000000-0005-0000-0000-00006F000000}"/>
    <cellStyle name="F4" xfId="52" xr:uid="{00000000-0005-0000-0000-000070000000}"/>
    <cellStyle name="F5" xfId="53" xr:uid="{00000000-0005-0000-0000-000071000000}"/>
    <cellStyle name="F6" xfId="54" xr:uid="{00000000-0005-0000-0000-000072000000}"/>
    <cellStyle name="F7" xfId="55" xr:uid="{00000000-0005-0000-0000-000073000000}"/>
    <cellStyle name="F8" xfId="56" xr:uid="{00000000-0005-0000-0000-000074000000}"/>
    <cellStyle name="FIJO" xfId="57" xr:uid="{00000000-0005-0000-0000-000075000000}"/>
    <cellStyle name="Fijo 10" xfId="270" xr:uid="{00000000-0005-0000-0000-000076000000}"/>
    <cellStyle name="FIJO 2" xfId="187" xr:uid="{00000000-0005-0000-0000-000077000000}"/>
    <cellStyle name="FIJO 3" xfId="188" xr:uid="{00000000-0005-0000-0000-000078000000}"/>
    <cellStyle name="Fijo 4" xfId="128" xr:uid="{00000000-0005-0000-0000-000079000000}"/>
    <cellStyle name="Fijo 5" xfId="130" xr:uid="{00000000-0005-0000-0000-00007A000000}"/>
    <cellStyle name="Fijo 6" xfId="271" xr:uid="{00000000-0005-0000-0000-00007B000000}"/>
    <cellStyle name="Fijo 7" xfId="272" xr:uid="{00000000-0005-0000-0000-00007C000000}"/>
    <cellStyle name="Fijo 8" xfId="273" xr:uid="{00000000-0005-0000-0000-00007D000000}"/>
    <cellStyle name="Fijo 9" xfId="274" xr:uid="{00000000-0005-0000-0000-00007E000000}"/>
    <cellStyle name="FIJO_BP metodoogia" xfId="275" xr:uid="{00000000-0005-0000-0000-00007F000000}"/>
    <cellStyle name="FINANCIERO" xfId="58" xr:uid="{00000000-0005-0000-0000-000080000000}"/>
    <cellStyle name="Financiero 10" xfId="276" xr:uid="{00000000-0005-0000-0000-000081000000}"/>
    <cellStyle name="FINANCIERO 2" xfId="189" xr:uid="{00000000-0005-0000-0000-000082000000}"/>
    <cellStyle name="FINANCIERO 3" xfId="190" xr:uid="{00000000-0005-0000-0000-000083000000}"/>
    <cellStyle name="Financiero 4" xfId="129" xr:uid="{00000000-0005-0000-0000-000084000000}"/>
    <cellStyle name="Financiero 5" xfId="138" xr:uid="{00000000-0005-0000-0000-000085000000}"/>
    <cellStyle name="Financiero 6" xfId="277" xr:uid="{00000000-0005-0000-0000-000086000000}"/>
    <cellStyle name="Financiero 7" xfId="278" xr:uid="{00000000-0005-0000-0000-000087000000}"/>
    <cellStyle name="Financiero 8" xfId="279" xr:uid="{00000000-0005-0000-0000-000088000000}"/>
    <cellStyle name="Financiero 9" xfId="280" xr:uid="{00000000-0005-0000-0000-000089000000}"/>
    <cellStyle name="FINANCIERO_BP metodoogia" xfId="281" xr:uid="{00000000-0005-0000-0000-00008A000000}"/>
    <cellStyle name="Fixed" xfId="59" xr:uid="{00000000-0005-0000-0000-00008B000000}"/>
    <cellStyle name="Fixed 2" xfId="282" xr:uid="{00000000-0005-0000-0000-00008C000000}"/>
    <cellStyle name="Fixed 3" xfId="283" xr:uid="{00000000-0005-0000-0000-00008D000000}"/>
    <cellStyle name="Fixed 4" xfId="284" xr:uid="{00000000-0005-0000-0000-00008E000000}"/>
    <cellStyle name="Good" xfId="60" xr:uid="{00000000-0005-0000-0000-00008F000000}"/>
    <cellStyle name="Grey" xfId="61" xr:uid="{00000000-0005-0000-0000-000090000000}"/>
    <cellStyle name="Header1" xfId="62" xr:uid="{00000000-0005-0000-0000-000091000000}"/>
    <cellStyle name="Header2" xfId="63" xr:uid="{00000000-0005-0000-0000-000092000000}"/>
    <cellStyle name="Heading 1" xfId="64" xr:uid="{00000000-0005-0000-0000-000093000000}"/>
    <cellStyle name="Heading 1 2" xfId="285" xr:uid="{00000000-0005-0000-0000-000094000000}"/>
    <cellStyle name="Heading 1 3" xfId="286" xr:uid="{00000000-0005-0000-0000-000095000000}"/>
    <cellStyle name="Heading 1 4" xfId="287" xr:uid="{00000000-0005-0000-0000-000096000000}"/>
    <cellStyle name="Heading 2" xfId="65" xr:uid="{00000000-0005-0000-0000-000097000000}"/>
    <cellStyle name="Heading 2 2" xfId="288" xr:uid="{00000000-0005-0000-0000-000098000000}"/>
    <cellStyle name="Heading 2 3" xfId="289" xr:uid="{00000000-0005-0000-0000-000099000000}"/>
    <cellStyle name="Heading 2 4" xfId="290" xr:uid="{00000000-0005-0000-0000-00009A000000}"/>
    <cellStyle name="Heading 3" xfId="66" xr:uid="{00000000-0005-0000-0000-00009B000000}"/>
    <cellStyle name="Heading 3 2" xfId="237" xr:uid="{00000000-0005-0000-0000-00009C000000}"/>
    <cellStyle name="Heading 4" xfId="67" xr:uid="{00000000-0005-0000-0000-00009D000000}"/>
    <cellStyle name="Input" xfId="68" xr:uid="{00000000-0005-0000-0000-00009E000000}"/>
    <cellStyle name="Input [yellow]" xfId="69" xr:uid="{00000000-0005-0000-0000-00009F000000}"/>
    <cellStyle name="Input Cells" xfId="70" xr:uid="{00000000-0005-0000-0000-0000A0000000}"/>
    <cellStyle name="Input_Comparando con Ppto" xfId="191" xr:uid="{00000000-0005-0000-0000-0000A1000000}"/>
    <cellStyle name="Linked Cell" xfId="71" xr:uid="{00000000-0005-0000-0000-0000A2000000}"/>
    <cellStyle name="Linked Cells" xfId="72" xr:uid="{00000000-0005-0000-0000-0000A3000000}"/>
    <cellStyle name="Millares" xfId="309" builtinId="3"/>
    <cellStyle name="Millares [0] 2" xfId="192" xr:uid="{00000000-0005-0000-0000-0000A5000000}"/>
    <cellStyle name="Millares 10" xfId="236" xr:uid="{00000000-0005-0000-0000-0000A6000000}"/>
    <cellStyle name="Millares 11" xfId="136" xr:uid="{00000000-0005-0000-0000-0000A7000000}"/>
    <cellStyle name="Millares 12" xfId="73" xr:uid="{00000000-0005-0000-0000-0000A8000000}"/>
    <cellStyle name="Millares 2" xfId="110" xr:uid="{00000000-0005-0000-0000-0000A9000000}"/>
    <cellStyle name="Millares 2 2" xfId="112" xr:uid="{00000000-0005-0000-0000-0000AA000000}"/>
    <cellStyle name="Millares 2 2 2" xfId="231" xr:uid="{00000000-0005-0000-0000-0000AB000000}"/>
    <cellStyle name="Millares 2 2 3" xfId="165" xr:uid="{00000000-0005-0000-0000-0000AC000000}"/>
    <cellStyle name="Millares 2 3" xfId="193" xr:uid="{00000000-0005-0000-0000-0000AD000000}"/>
    <cellStyle name="Millares 2 4" xfId="194" xr:uid="{00000000-0005-0000-0000-0000AE000000}"/>
    <cellStyle name="Millares 2 4 2" xfId="114" xr:uid="{00000000-0005-0000-0000-0000AF000000}"/>
    <cellStyle name="Millares 2 5" xfId="195" xr:uid="{00000000-0005-0000-0000-0000B0000000}"/>
    <cellStyle name="Millares 2 6" xfId="230" xr:uid="{00000000-0005-0000-0000-0000B1000000}"/>
    <cellStyle name="Millares 2 7" xfId="148" xr:uid="{00000000-0005-0000-0000-0000B2000000}"/>
    <cellStyle name="Millares 2 8" xfId="239" xr:uid="{00000000-0005-0000-0000-0000B3000000}"/>
    <cellStyle name="Millares 2_Comparando con Ppto" xfId="196" xr:uid="{00000000-0005-0000-0000-0000B4000000}"/>
    <cellStyle name="Millares 3" xfId="149" xr:uid="{00000000-0005-0000-0000-0000B5000000}"/>
    <cellStyle name="Millares 3 2" xfId="307" xr:uid="{00000000-0005-0000-0000-0000B6000000}"/>
    <cellStyle name="Millares 4" xfId="168" xr:uid="{00000000-0005-0000-0000-0000B7000000}"/>
    <cellStyle name="Millares 5" xfId="197" xr:uid="{00000000-0005-0000-0000-0000B8000000}"/>
    <cellStyle name="Millares 6" xfId="166" xr:uid="{00000000-0005-0000-0000-0000B9000000}"/>
    <cellStyle name="Millares 7" xfId="224" xr:uid="{00000000-0005-0000-0000-0000BA000000}"/>
    <cellStyle name="Millares 8" xfId="234" xr:uid="{00000000-0005-0000-0000-0000BB000000}"/>
    <cellStyle name="Millares 9" xfId="116" xr:uid="{00000000-0005-0000-0000-0000BC000000}"/>
    <cellStyle name="Milliers [0]_!!!GO" xfId="74" xr:uid="{00000000-0005-0000-0000-0000BD000000}"/>
    <cellStyle name="Milliers_!!!GO" xfId="75" xr:uid="{00000000-0005-0000-0000-0000BE000000}"/>
    <cellStyle name="Monétaire [0]_!!!GO" xfId="76" xr:uid="{00000000-0005-0000-0000-0000BF000000}"/>
    <cellStyle name="Monétaire_!!!GO" xfId="77" xr:uid="{00000000-0005-0000-0000-0000C0000000}"/>
    <cellStyle name="MONETARIO" xfId="78" xr:uid="{00000000-0005-0000-0000-0000C1000000}"/>
    <cellStyle name="Monetario 10" xfId="291" xr:uid="{00000000-0005-0000-0000-0000C2000000}"/>
    <cellStyle name="MONETARIO 2" xfId="198" xr:uid="{00000000-0005-0000-0000-0000C3000000}"/>
    <cellStyle name="MONETARIO 3" xfId="199" xr:uid="{00000000-0005-0000-0000-0000C4000000}"/>
    <cellStyle name="Monetario 4" xfId="132" xr:uid="{00000000-0005-0000-0000-0000C5000000}"/>
    <cellStyle name="Monetario 5" xfId="121" xr:uid="{00000000-0005-0000-0000-0000C6000000}"/>
    <cellStyle name="Monetario 6" xfId="292" xr:uid="{00000000-0005-0000-0000-0000C7000000}"/>
    <cellStyle name="Monetario 7" xfId="293" xr:uid="{00000000-0005-0000-0000-0000C8000000}"/>
    <cellStyle name="Monetario 8" xfId="294" xr:uid="{00000000-0005-0000-0000-0000C9000000}"/>
    <cellStyle name="Monetario 9" xfId="295" xr:uid="{00000000-0005-0000-0000-0000CA000000}"/>
    <cellStyle name="MONETARIO_BP metodoogia" xfId="296" xr:uid="{00000000-0005-0000-0000-0000CB000000}"/>
    <cellStyle name="Neutral 2" xfId="225" xr:uid="{00000000-0005-0000-0000-0000CC000000}"/>
    <cellStyle name="Neutral 3" xfId="79" xr:uid="{00000000-0005-0000-0000-0000CD000000}"/>
    <cellStyle name="no dec" xfId="80" xr:uid="{00000000-0005-0000-0000-0000CE000000}"/>
    <cellStyle name="No-definido" xfId="81" xr:uid="{00000000-0005-0000-0000-0000CF000000}"/>
    <cellStyle name="Normal" xfId="0" builtinId="0"/>
    <cellStyle name="Normal - Style1" xfId="82" xr:uid="{00000000-0005-0000-0000-0000D1000000}"/>
    <cellStyle name="Normal - Style1 2" xfId="200" xr:uid="{00000000-0005-0000-0000-0000D2000000}"/>
    <cellStyle name="Normal - Style1_Comparando con Ppto" xfId="201" xr:uid="{00000000-0005-0000-0000-0000D3000000}"/>
    <cellStyle name="Normal 10" xfId="169" xr:uid="{00000000-0005-0000-0000-0000D4000000}"/>
    <cellStyle name="Normal 11" xfId="170" xr:uid="{00000000-0005-0000-0000-0000D5000000}"/>
    <cellStyle name="Normal 12" xfId="171" xr:uid="{00000000-0005-0000-0000-0000D6000000}"/>
    <cellStyle name="Normal 13" xfId="202" xr:uid="{00000000-0005-0000-0000-0000D7000000}"/>
    <cellStyle name="Normal 14" xfId="203" xr:uid="{00000000-0005-0000-0000-0000D8000000}"/>
    <cellStyle name="Normal 15" xfId="117" xr:uid="{00000000-0005-0000-0000-0000D9000000}"/>
    <cellStyle name="Normal 16" xfId="223" xr:uid="{00000000-0005-0000-0000-0000DA000000}"/>
    <cellStyle name="Normal 16 2" xfId="238" xr:uid="{00000000-0005-0000-0000-0000DB000000}"/>
    <cellStyle name="Normal 17" xfId="226" xr:uid="{00000000-0005-0000-0000-0000DC000000}"/>
    <cellStyle name="Normal 18" xfId="115" xr:uid="{00000000-0005-0000-0000-0000DD000000}"/>
    <cellStyle name="Normal 19" xfId="235" xr:uid="{00000000-0005-0000-0000-0000DE000000}"/>
    <cellStyle name="Normal 2" xfId="83" xr:uid="{00000000-0005-0000-0000-0000DF000000}"/>
    <cellStyle name="Normal 2 2" xfId="2" xr:uid="{00000000-0005-0000-0000-0000E0000000}"/>
    <cellStyle name="Normal 2 2 2" xfId="204" xr:uid="{00000000-0005-0000-0000-0000E1000000}"/>
    <cellStyle name="Normal 2 2 2 2" xfId="205" xr:uid="{00000000-0005-0000-0000-0000E2000000}"/>
    <cellStyle name="Normal 2 2 3" xfId="206" xr:uid="{00000000-0005-0000-0000-0000E3000000}"/>
    <cellStyle name="Normal 2 2 4" xfId="150" xr:uid="{00000000-0005-0000-0000-0000E4000000}"/>
    <cellStyle name="Normal 2 3" xfId="151" xr:uid="{00000000-0005-0000-0000-0000E5000000}"/>
    <cellStyle name="Normal 2 4" xfId="152" xr:uid="{00000000-0005-0000-0000-0000E6000000}"/>
    <cellStyle name="Normal 2 5" xfId="143" xr:uid="{00000000-0005-0000-0000-0000E7000000}"/>
    <cellStyle name="Normal 2 6" xfId="207" xr:uid="{00000000-0005-0000-0000-0000E8000000}"/>
    <cellStyle name="Normal 2_Graf_cuadros_fiscal 07Ene" xfId="153" xr:uid="{00000000-0005-0000-0000-0000E9000000}"/>
    <cellStyle name="Normal 20" xfId="142" xr:uid="{00000000-0005-0000-0000-0000EA000000}"/>
    <cellStyle name="Normal 21" xfId="297" xr:uid="{00000000-0005-0000-0000-0000EB000000}"/>
    <cellStyle name="Normal 22" xfId="298" xr:uid="{00000000-0005-0000-0000-0000EC000000}"/>
    <cellStyle name="Normal 23" xfId="299" xr:uid="{00000000-0005-0000-0000-0000ED000000}"/>
    <cellStyle name="Normal 24" xfId="300" xr:uid="{00000000-0005-0000-0000-0000EE000000}"/>
    <cellStyle name="Normal 25" xfId="301" xr:uid="{00000000-0005-0000-0000-0000EF000000}"/>
    <cellStyle name="Normal 3" xfId="84" xr:uid="{00000000-0005-0000-0000-0000F0000000}"/>
    <cellStyle name="Normal 3 2" xfId="154" xr:uid="{00000000-0005-0000-0000-0000F1000000}"/>
    <cellStyle name="Normal 3 3" xfId="155" xr:uid="{00000000-0005-0000-0000-0000F2000000}"/>
    <cellStyle name="Normal 3 4" xfId="208" xr:uid="{00000000-0005-0000-0000-0000F3000000}"/>
    <cellStyle name="Normal 3_Balance Fiscal 4" xfId="222" xr:uid="{00000000-0005-0000-0000-0000F4000000}"/>
    <cellStyle name="Normal 4" xfId="85" xr:uid="{00000000-0005-0000-0000-0000F5000000}"/>
    <cellStyle name="Normal 4 2" xfId="133" xr:uid="{00000000-0005-0000-0000-0000F6000000}"/>
    <cellStyle name="Normal 5" xfId="86" xr:uid="{00000000-0005-0000-0000-0000F7000000}"/>
    <cellStyle name="Normal 5 2" xfId="134" xr:uid="{00000000-0005-0000-0000-0000F8000000}"/>
    <cellStyle name="Normal 6" xfId="109" xr:uid="{00000000-0005-0000-0000-0000F9000000}"/>
    <cellStyle name="Normal 6 2" xfId="156" xr:uid="{00000000-0005-0000-0000-0000FA000000}"/>
    <cellStyle name="Normal 6 3" xfId="229" xr:uid="{00000000-0005-0000-0000-0000FB000000}"/>
    <cellStyle name="Normal 6 4" xfId="137" xr:uid="{00000000-0005-0000-0000-0000FC000000}"/>
    <cellStyle name="Normal 7" xfId="157" xr:uid="{00000000-0005-0000-0000-0000FD000000}"/>
    <cellStyle name="Normal 7 2" xfId="164" xr:uid="{00000000-0005-0000-0000-0000FE000000}"/>
    <cellStyle name="Normal 7 3" xfId="172" xr:uid="{00000000-0005-0000-0000-0000FF000000}"/>
    <cellStyle name="Normal 8" xfId="167" xr:uid="{00000000-0005-0000-0000-000000010000}"/>
    <cellStyle name="Normal 9" xfId="87" xr:uid="{00000000-0005-0000-0000-000001010000}"/>
    <cellStyle name="Normal 9 2" xfId="140" xr:uid="{00000000-0005-0000-0000-000002010000}"/>
    <cellStyle name="Normal_Blue Book-BCRP" xfId="1" xr:uid="{00000000-0005-0000-0000-000003010000}"/>
    <cellStyle name="NOTAS - Style3" xfId="88" xr:uid="{00000000-0005-0000-0000-000004010000}"/>
    <cellStyle name="Note" xfId="89" xr:uid="{00000000-0005-0000-0000-000005010000}"/>
    <cellStyle name="Note 2" xfId="141" xr:uid="{00000000-0005-0000-0000-000006010000}"/>
    <cellStyle name="Œ…‹æØ‚è [0.00]_!!!GO" xfId="90" xr:uid="{00000000-0005-0000-0000-000007010000}"/>
    <cellStyle name="Œ…‹æØ‚è_!!!GO" xfId="91" xr:uid="{00000000-0005-0000-0000-000008010000}"/>
    <cellStyle name="Output" xfId="92" xr:uid="{00000000-0005-0000-0000-000009010000}"/>
    <cellStyle name="per.style" xfId="93" xr:uid="{00000000-0005-0000-0000-00000A010000}"/>
    <cellStyle name="Percent" xfId="158" xr:uid="{00000000-0005-0000-0000-00000B010000}"/>
    <cellStyle name="Percent [2]" xfId="94" xr:uid="{00000000-0005-0000-0000-00000C010000}"/>
    <cellStyle name="Percent [2] 2" xfId="209" xr:uid="{00000000-0005-0000-0000-00000D010000}"/>
    <cellStyle name="Percent_Comparando con Ppto" xfId="210" xr:uid="{00000000-0005-0000-0000-00000E010000}"/>
    <cellStyle name="Porcentaje 10" xfId="302" xr:uid="{00000000-0005-0000-0000-00000F010000}"/>
    <cellStyle name="PORCENTAJE 11" xfId="95" xr:uid="{00000000-0005-0000-0000-000010010000}"/>
    <cellStyle name="PORCENTAJE 2" xfId="211" xr:uid="{00000000-0005-0000-0000-000011010000}"/>
    <cellStyle name="PORCENTAJE 3" xfId="212" xr:uid="{00000000-0005-0000-0000-000012010000}"/>
    <cellStyle name="Porcentaje 4" xfId="135" xr:uid="{00000000-0005-0000-0000-000013010000}"/>
    <cellStyle name="Porcentaje 5" xfId="118" xr:uid="{00000000-0005-0000-0000-000014010000}"/>
    <cellStyle name="Porcentaje 6" xfId="303" xr:uid="{00000000-0005-0000-0000-000015010000}"/>
    <cellStyle name="Porcentaje 7" xfId="304" xr:uid="{00000000-0005-0000-0000-000016010000}"/>
    <cellStyle name="Porcentaje 8" xfId="305" xr:uid="{00000000-0005-0000-0000-000017010000}"/>
    <cellStyle name="Porcentaje 9" xfId="306" xr:uid="{00000000-0005-0000-0000-000018010000}"/>
    <cellStyle name="Porcentual 2" xfId="144" xr:uid="{00000000-0005-0000-0000-000019010000}"/>
    <cellStyle name="Porcentual 3" xfId="213" xr:uid="{00000000-0005-0000-0000-00001A010000}"/>
    <cellStyle name="Porcentual 4" xfId="221" xr:uid="{00000000-0005-0000-0000-00001B010000}"/>
    <cellStyle name="pricing" xfId="96" xr:uid="{00000000-0005-0000-0000-00001C010000}"/>
    <cellStyle name="producto" xfId="97" xr:uid="{00000000-0005-0000-0000-00001D010000}"/>
    <cellStyle name="PSChar" xfId="98" xr:uid="{00000000-0005-0000-0000-00001E010000}"/>
    <cellStyle name="RECUAD - Style4" xfId="99" xr:uid="{00000000-0005-0000-0000-00001F010000}"/>
    <cellStyle name="RevList" xfId="100" xr:uid="{00000000-0005-0000-0000-000020010000}"/>
    <cellStyle name="RM" xfId="101" xr:uid="{00000000-0005-0000-0000-000021010000}"/>
    <cellStyle name="Subtotal" xfId="102" xr:uid="{00000000-0005-0000-0000-000022010000}"/>
    <cellStyle name="Title" xfId="103" xr:uid="{00000000-0005-0000-0000-000023010000}"/>
    <cellStyle name="TITULO - Style5" xfId="104" xr:uid="{00000000-0005-0000-0000-000024010000}"/>
    <cellStyle name="Título 1 2" xfId="227" xr:uid="{00000000-0005-0000-0000-000025010000}"/>
    <cellStyle name="Título 2 2" xfId="228" xr:uid="{00000000-0005-0000-0000-000026010000}"/>
    <cellStyle name="Título 2 3" xfId="106" xr:uid="{00000000-0005-0000-0000-000027010000}"/>
    <cellStyle name="Total 2" xfId="159" xr:uid="{00000000-0005-0000-0000-000028010000}"/>
    <cellStyle name="Total 2 2" xfId="160" xr:uid="{00000000-0005-0000-0000-000029010000}"/>
    <cellStyle name="Total 2 2 2" xfId="214" xr:uid="{00000000-0005-0000-0000-00002A010000}"/>
    <cellStyle name="Total 2 3" xfId="161" xr:uid="{00000000-0005-0000-0000-00002B010000}"/>
    <cellStyle name="Total 2 3 2" xfId="215" xr:uid="{00000000-0005-0000-0000-00002C010000}"/>
    <cellStyle name="Total 2 4" xfId="216" xr:uid="{00000000-0005-0000-0000-00002D010000}"/>
    <cellStyle name="Total 3" xfId="162" xr:uid="{00000000-0005-0000-0000-00002E010000}"/>
    <cellStyle name="Total 3 2" xfId="217" xr:uid="{00000000-0005-0000-0000-00002F010000}"/>
    <cellStyle name="Total 4" xfId="163" xr:uid="{00000000-0005-0000-0000-000030010000}"/>
    <cellStyle name="Total 4 2" xfId="218" xr:uid="{00000000-0005-0000-0000-000031010000}"/>
    <cellStyle name="Total 5" xfId="219" xr:uid="{00000000-0005-0000-0000-000032010000}"/>
    <cellStyle name="Total 6" xfId="220" xr:uid="{00000000-0005-0000-0000-000033010000}"/>
    <cellStyle name="Total 7" xfId="107" xr:uid="{00000000-0005-0000-0000-000034010000}"/>
    <cellStyle name="Warning Text" xfId="108" xr:uid="{00000000-0005-0000-0000-00003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3"/>
  <sheetViews>
    <sheetView showGridLines="0" tabSelected="1" zoomScale="115" zoomScaleNormal="115" workbookViewId="0">
      <pane xSplit="1" ySplit="6" topLeftCell="BE7" activePane="bottomRight" state="frozen"/>
      <selection pane="topRight" activeCell="B1" sqref="B1"/>
      <selection pane="bottomLeft" activeCell="A7" sqref="A7"/>
      <selection pane="bottomRight" activeCell="BQ7" sqref="BQ7:BQ28"/>
    </sheetView>
  </sheetViews>
  <sheetFormatPr baseColWidth="10" defaultColWidth="11.5703125" defaultRowHeight="15"/>
  <cols>
    <col min="1" max="1" width="47" style="1" customWidth="1"/>
    <col min="2" max="6" width="9.7109375" style="1" customWidth="1"/>
    <col min="7" max="11" width="11.5703125" style="1" customWidth="1"/>
    <col min="12" max="13" width="11.85546875" style="1" customWidth="1"/>
    <col min="14" max="16" width="11.5703125" style="1" customWidth="1"/>
    <col min="17" max="17" width="10.28515625" style="1" customWidth="1"/>
    <col min="18" max="18" width="11" style="1" customWidth="1"/>
    <col min="19" max="19" width="11.140625" style="1" customWidth="1"/>
    <col min="20" max="20" width="12.5703125" style="1" customWidth="1"/>
    <col min="21" max="21" width="10" style="1" customWidth="1"/>
    <col min="22" max="22" width="11.85546875" style="1" bestFit="1" customWidth="1"/>
    <col min="23" max="16384" width="11.5703125" style="1"/>
  </cols>
  <sheetData>
    <row r="1" spans="1:70">
      <c r="A1" s="38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70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BJ2"/>
      <c r="BK2"/>
      <c r="BL2"/>
      <c r="BM2"/>
      <c r="BN2"/>
      <c r="BO2"/>
      <c r="BP2"/>
      <c r="BQ2"/>
      <c r="BR2"/>
    </row>
    <row r="3" spans="1:70" ht="3.6" customHeight="1"/>
    <row r="4" spans="1:70" ht="3.6" customHeight="1"/>
    <row r="5" spans="1:70">
      <c r="A5" s="2"/>
      <c r="B5" s="72">
        <v>2012</v>
      </c>
      <c r="C5" s="73"/>
      <c r="D5" s="73"/>
      <c r="E5" s="73"/>
      <c r="F5" s="74"/>
      <c r="G5" s="72">
        <v>2013</v>
      </c>
      <c r="H5" s="73"/>
      <c r="I5" s="73"/>
      <c r="J5" s="73"/>
      <c r="K5" s="74"/>
      <c r="L5" s="75">
        <v>2014</v>
      </c>
      <c r="M5" s="76"/>
      <c r="N5" s="76"/>
      <c r="O5" s="76"/>
      <c r="P5" s="77"/>
      <c r="Q5" s="82">
        <v>2015</v>
      </c>
      <c r="R5" s="83"/>
      <c r="S5" s="83"/>
      <c r="T5" s="83"/>
      <c r="U5" s="84"/>
      <c r="V5" s="78">
        <v>2016</v>
      </c>
      <c r="W5" s="79"/>
      <c r="X5" s="79"/>
      <c r="Y5" s="79"/>
      <c r="Z5" s="80"/>
      <c r="AA5" s="78">
        <v>2017</v>
      </c>
      <c r="AB5" s="79"/>
      <c r="AC5" s="79"/>
      <c r="AD5" s="79"/>
      <c r="AE5" s="80"/>
      <c r="AF5" s="78">
        <v>2018</v>
      </c>
      <c r="AG5" s="79"/>
      <c r="AH5" s="79"/>
      <c r="AI5" s="79"/>
      <c r="AJ5" s="80"/>
      <c r="AK5" s="78">
        <v>2019</v>
      </c>
      <c r="AL5" s="79"/>
      <c r="AM5" s="79"/>
      <c r="AN5" s="79"/>
      <c r="AO5" s="80"/>
      <c r="AP5" s="78">
        <v>2020</v>
      </c>
      <c r="AQ5" s="79"/>
      <c r="AR5" s="79"/>
      <c r="AS5" s="79"/>
      <c r="AT5" s="80"/>
      <c r="AU5" s="70">
        <v>2021</v>
      </c>
      <c r="AV5" s="81"/>
      <c r="AW5" s="81"/>
      <c r="AX5" s="81"/>
      <c r="AY5" s="71"/>
      <c r="AZ5" s="70">
        <v>2022</v>
      </c>
      <c r="BA5" s="81"/>
      <c r="BB5" s="81"/>
      <c r="BC5" s="81"/>
      <c r="BD5" s="71"/>
      <c r="BE5" s="70">
        <v>2023</v>
      </c>
      <c r="BF5" s="81"/>
      <c r="BG5" s="81"/>
      <c r="BH5" s="81"/>
      <c r="BI5" s="71"/>
      <c r="BJ5" s="70">
        <v>2024</v>
      </c>
      <c r="BK5" s="81"/>
      <c r="BL5" s="81"/>
      <c r="BM5" s="81"/>
      <c r="BN5" s="71"/>
      <c r="BO5" s="70">
        <v>2025</v>
      </c>
      <c r="BP5" s="81"/>
      <c r="BQ5" s="71"/>
      <c r="BR5" s="97"/>
    </row>
    <row r="6" spans="1:70">
      <c r="A6" s="3"/>
      <c r="B6" s="16" t="s">
        <v>0</v>
      </c>
      <c r="C6" s="17" t="s">
        <v>1</v>
      </c>
      <c r="D6" s="17" t="s">
        <v>2</v>
      </c>
      <c r="E6" s="17" t="s">
        <v>3</v>
      </c>
      <c r="F6" s="18" t="s">
        <v>4</v>
      </c>
      <c r="G6" s="16" t="s">
        <v>0</v>
      </c>
      <c r="H6" s="17" t="s">
        <v>1</v>
      </c>
      <c r="I6" s="17" t="s">
        <v>2</v>
      </c>
      <c r="J6" s="17" t="s">
        <v>3</v>
      </c>
      <c r="K6" s="17" t="s">
        <v>4</v>
      </c>
      <c r="L6" s="16" t="s">
        <v>0</v>
      </c>
      <c r="M6" s="17" t="s">
        <v>1</v>
      </c>
      <c r="N6" s="17" t="s">
        <v>2</v>
      </c>
      <c r="O6" s="17" t="s">
        <v>3</v>
      </c>
      <c r="P6" s="18" t="s">
        <v>4</v>
      </c>
      <c r="Q6" s="16" t="s">
        <v>0</v>
      </c>
      <c r="R6" s="17" t="s">
        <v>1</v>
      </c>
      <c r="S6" s="17" t="s">
        <v>2</v>
      </c>
      <c r="T6" s="17" t="s">
        <v>3</v>
      </c>
      <c r="U6" s="18" t="s">
        <v>4</v>
      </c>
      <c r="V6" s="16" t="s">
        <v>0</v>
      </c>
      <c r="W6" s="17" t="s">
        <v>1</v>
      </c>
      <c r="X6" s="17" t="s">
        <v>2</v>
      </c>
      <c r="Y6" s="17" t="s">
        <v>3</v>
      </c>
      <c r="Z6" s="18" t="s">
        <v>4</v>
      </c>
      <c r="AA6" s="16" t="s">
        <v>0</v>
      </c>
      <c r="AB6" s="17" t="s">
        <v>1</v>
      </c>
      <c r="AC6" s="17" t="s">
        <v>2</v>
      </c>
      <c r="AD6" s="17" t="s">
        <v>3</v>
      </c>
      <c r="AE6" s="18" t="s">
        <v>4</v>
      </c>
      <c r="AF6" s="16" t="s">
        <v>0</v>
      </c>
      <c r="AG6" s="17" t="s">
        <v>1</v>
      </c>
      <c r="AH6" s="17" t="s">
        <v>2</v>
      </c>
      <c r="AI6" s="17" t="s">
        <v>3</v>
      </c>
      <c r="AJ6" s="18" t="s">
        <v>4</v>
      </c>
      <c r="AK6" s="16" t="s">
        <v>0</v>
      </c>
      <c r="AL6" s="17" t="s">
        <v>1</v>
      </c>
      <c r="AM6" s="17" t="s">
        <v>2</v>
      </c>
      <c r="AN6" s="17" t="s">
        <v>3</v>
      </c>
      <c r="AO6" s="18" t="s">
        <v>4</v>
      </c>
      <c r="AP6" s="16" t="s">
        <v>0</v>
      </c>
      <c r="AQ6" s="17" t="s">
        <v>1</v>
      </c>
      <c r="AR6" s="17" t="s">
        <v>2</v>
      </c>
      <c r="AS6" s="17" t="s">
        <v>3</v>
      </c>
      <c r="AT6" s="18" t="s">
        <v>4</v>
      </c>
      <c r="AU6" s="37" t="s">
        <v>0</v>
      </c>
      <c r="AV6" s="37" t="s">
        <v>1</v>
      </c>
      <c r="AW6" s="37" t="s">
        <v>2</v>
      </c>
      <c r="AX6" s="37" t="s">
        <v>3</v>
      </c>
      <c r="AY6" s="18" t="s">
        <v>4</v>
      </c>
      <c r="AZ6" s="37" t="s">
        <v>0</v>
      </c>
      <c r="BA6" s="37" t="s">
        <v>1</v>
      </c>
      <c r="BB6" s="37" t="s">
        <v>2</v>
      </c>
      <c r="BC6" s="37" t="s">
        <v>3</v>
      </c>
      <c r="BD6" s="18" t="s">
        <v>4</v>
      </c>
      <c r="BE6" s="37" t="s">
        <v>0</v>
      </c>
      <c r="BF6" s="37" t="s">
        <v>1</v>
      </c>
      <c r="BG6" s="37" t="s">
        <v>2</v>
      </c>
      <c r="BH6" s="37" t="s">
        <v>3</v>
      </c>
      <c r="BI6" s="18" t="s">
        <v>4</v>
      </c>
      <c r="BJ6" s="37" t="s">
        <v>0</v>
      </c>
      <c r="BK6" s="37" t="s">
        <v>1</v>
      </c>
      <c r="BL6" s="37" t="s">
        <v>2</v>
      </c>
      <c r="BM6" s="37" t="s">
        <v>3</v>
      </c>
      <c r="BN6" s="18" t="s">
        <v>4</v>
      </c>
      <c r="BO6" s="37" t="s">
        <v>0</v>
      </c>
      <c r="BP6" s="37" t="s">
        <v>1</v>
      </c>
      <c r="BQ6" s="37" t="s">
        <v>41</v>
      </c>
      <c r="BR6" s="98"/>
    </row>
    <row r="7" spans="1:70">
      <c r="A7" s="32" t="s">
        <v>18</v>
      </c>
      <c r="B7" s="10">
        <f>+B8+B12+B14+B18+B22+B24</f>
        <v>20877.854091301702</v>
      </c>
      <c r="C7" s="10">
        <f t="shared" ref="C7:AT7" si="0">+C8+C12+C14+C18+C22+C24</f>
        <v>22139.136468427998</v>
      </c>
      <c r="D7" s="31">
        <f t="shared" si="0"/>
        <v>19947.650747054202</v>
      </c>
      <c r="E7" s="31">
        <f t="shared" si="0"/>
        <v>21114.720954740504</v>
      </c>
      <c r="F7" s="31">
        <f t="shared" si="0"/>
        <v>84079.362261524395</v>
      </c>
      <c r="G7" s="10">
        <f t="shared" si="0"/>
        <v>21712.402113185999</v>
      </c>
      <c r="H7" s="11">
        <f t="shared" si="0"/>
        <v>22526.137143155996</v>
      </c>
      <c r="I7" s="11">
        <f t="shared" si="0"/>
        <v>21670.990113836593</v>
      </c>
      <c r="J7" s="11">
        <f t="shared" si="0"/>
        <v>23416.526019027198</v>
      </c>
      <c r="K7" s="11">
        <f t="shared" si="0"/>
        <v>89326.055389205794</v>
      </c>
      <c r="L7" s="11">
        <f t="shared" si="0"/>
        <v>24242.4732169009</v>
      </c>
      <c r="M7" s="11">
        <f t="shared" si="0"/>
        <v>24086.122823395501</v>
      </c>
      <c r="N7" s="11">
        <f t="shared" si="0"/>
        <v>22488.829502478198</v>
      </c>
      <c r="O7" s="11">
        <f t="shared" si="0"/>
        <v>24498.712845795104</v>
      </c>
      <c r="P7" s="11">
        <f t="shared" si="0"/>
        <v>95316.1383885697</v>
      </c>
      <c r="Q7" s="11">
        <f t="shared" si="0"/>
        <v>23300.861835895979</v>
      </c>
      <c r="R7" s="11">
        <f t="shared" si="0"/>
        <v>22442.201133309994</v>
      </c>
      <c r="S7" s="11">
        <f t="shared" si="0"/>
        <v>20920.922980660966</v>
      </c>
      <c r="T7" s="11">
        <f t="shared" si="0"/>
        <v>23512.773759801417</v>
      </c>
      <c r="U7" s="11">
        <f t="shared" si="0"/>
        <v>90176.759709668346</v>
      </c>
      <c r="V7" s="11">
        <f t="shared" si="0"/>
        <v>23283.267236563977</v>
      </c>
      <c r="W7" s="11">
        <f t="shared" si="0"/>
        <v>22677.352917945893</v>
      </c>
      <c r="X7" s="11">
        <f t="shared" si="0"/>
        <v>20707.352356886284</v>
      </c>
      <c r="Y7" s="11">
        <f t="shared" si="0"/>
        <v>22629.561896569998</v>
      </c>
      <c r="Z7" s="11">
        <f t="shared" si="0"/>
        <v>89297.534407966144</v>
      </c>
      <c r="AA7" s="10">
        <f t="shared" si="0"/>
        <v>22158.489828449994</v>
      </c>
      <c r="AB7" s="10">
        <f t="shared" si="0"/>
        <v>21834.676561715845</v>
      </c>
      <c r="AC7" s="10">
        <f t="shared" si="0"/>
        <v>21275.180755329984</v>
      </c>
      <c r="AD7" s="10">
        <f t="shared" si="0"/>
        <v>25369.674736440014</v>
      </c>
      <c r="AE7" s="11">
        <f t="shared" si="0"/>
        <v>90638.021881935842</v>
      </c>
      <c r="AF7" s="10">
        <f t="shared" si="0"/>
        <v>25447.722359730011</v>
      </c>
      <c r="AG7" s="10">
        <f t="shared" si="0"/>
        <v>28785.711514941966</v>
      </c>
      <c r="AH7" s="10">
        <f t="shared" si="0"/>
        <v>24357.440271874897</v>
      </c>
      <c r="AI7" s="10">
        <f t="shared" si="0"/>
        <v>25926.503992699989</v>
      </c>
      <c r="AJ7" s="11">
        <f t="shared" si="0"/>
        <v>104517.37813924685</v>
      </c>
      <c r="AK7" s="10">
        <f t="shared" si="0"/>
        <v>27634.561620590004</v>
      </c>
      <c r="AL7" s="10">
        <f t="shared" si="0"/>
        <v>30305.347383110005</v>
      </c>
      <c r="AM7" s="10">
        <f t="shared" si="0"/>
        <v>24735.089789239984</v>
      </c>
      <c r="AN7" s="10">
        <f t="shared" si="0"/>
        <v>28006.256057509985</v>
      </c>
      <c r="AO7" s="11">
        <f t="shared" ref="AO7" si="1">+AO8+AO12+AO14+AO18+AO22+AO24</f>
        <v>110681.25485044997</v>
      </c>
      <c r="AP7" s="10">
        <f t="shared" si="0"/>
        <v>26800.833457517121</v>
      </c>
      <c r="AQ7" s="10">
        <f t="shared" si="0"/>
        <v>19571.643264112492</v>
      </c>
      <c r="AR7" s="10">
        <f t="shared" si="0"/>
        <v>20676.676547813455</v>
      </c>
      <c r="AS7" s="10">
        <f t="shared" si="0"/>
        <v>26015.784077217933</v>
      </c>
      <c r="AT7" s="11">
        <f t="shared" si="0"/>
        <v>93064.937346660983</v>
      </c>
      <c r="AU7" s="11">
        <f>+AU8+AU12+AU14+AU18+AU22+AU24</f>
        <v>31750.251827739994</v>
      </c>
      <c r="AV7" s="11">
        <f>+AV8+AV12+AV14+AV18+AV22+AV24</f>
        <v>34527.027959159997</v>
      </c>
      <c r="AW7" s="11">
        <f>+AW8+AW12+AW14+AW18+AW22+AW24</f>
        <v>35656.488481090011</v>
      </c>
      <c r="AX7" s="11">
        <f>+AX8+AX12+AX14+AX18+AX22+AX24</f>
        <v>37927.466126430016</v>
      </c>
      <c r="AY7" s="11">
        <f t="shared" ref="AY7" si="2">+AY8+AY12+AY14+AY18+AY22+AY24</f>
        <v>139861.23439442</v>
      </c>
      <c r="AZ7" s="11">
        <f>+AZ8+AZ12+AZ14+AZ18+AZ22+AZ24</f>
        <v>39924.762727158537</v>
      </c>
      <c r="BA7" s="11">
        <f>+BA8+BA12+BA14+BA18+BA22+BA24</f>
        <v>44578.733599109983</v>
      </c>
      <c r="BB7" s="11">
        <f>+BB8+BB12+BB14+BB18+BB22+BB24</f>
        <v>36701.821476387006</v>
      </c>
      <c r="BC7" s="11">
        <f>+BC8+BC12+BC14+BC18+BC22+BC24</f>
        <v>36481.051057874596</v>
      </c>
      <c r="BD7" s="11">
        <f t="shared" ref="BD7" si="3">+BD8+BD12+BD14+BD18+BD22+BD24</f>
        <v>157686.36886053011</v>
      </c>
      <c r="BE7" s="11">
        <f>+BE8+BE12+BE14+BE18+BE22+BE24</f>
        <v>40473.728392393721</v>
      </c>
      <c r="BF7" s="11">
        <f>+BF8+BF12+BF14+BF18+BF22+BF24</f>
        <v>38152.635373439858</v>
      </c>
      <c r="BG7" s="11">
        <f>+BG8+BG12+BG14+BG18+BG22+BG24</f>
        <v>32696.141530750876</v>
      </c>
      <c r="BH7" s="11">
        <f>+BH8+BH12+BH14+BH18+BH22+BH24</f>
        <v>35827.297900596677</v>
      </c>
      <c r="BI7" s="11">
        <f t="shared" ref="BI7" si="4">+BI8+BI12+BI14+BI18+BI22+BI24</f>
        <v>147149.80319718111</v>
      </c>
      <c r="BJ7" s="11">
        <f>+BJ8+BJ12+BJ14+BJ18+BJ22+BJ24</f>
        <v>37326.349866575067</v>
      </c>
      <c r="BK7" s="11">
        <f>+BK8+BK12+BK14+BK18+BK22+BK24</f>
        <v>39898.607713107565</v>
      </c>
      <c r="BL7" s="11">
        <f>+BL8+BL12+BL14+BL18+BL22+BL24</f>
        <v>36663.835654759998</v>
      </c>
      <c r="BM7" s="11">
        <f>+BM8+BM12+BM14+BM18+BM22+BM24</f>
        <v>41752.818581256361</v>
      </c>
      <c r="BN7" s="11">
        <f t="shared" ref="BN7" si="5">+BN8+BN12+BN14+BN18+BN22+BN24</f>
        <v>155641.61181569897</v>
      </c>
      <c r="BO7" s="11">
        <f>+BO8+BO12+BO14+BO18+BO22+BO24</f>
        <v>42815.117770471654</v>
      </c>
      <c r="BP7" s="11">
        <f>+BP8+BP12+BP14+BP18+BP22+BP24</f>
        <v>46475.807247692726</v>
      </c>
      <c r="BQ7" s="11">
        <f>+BQ8+BQ12+BQ14+BQ18+BQ22+BQ24</f>
        <v>40833.166583447804</v>
      </c>
      <c r="BR7" s="99"/>
    </row>
    <row r="8" spans="1:70">
      <c r="A8" s="19" t="s">
        <v>5</v>
      </c>
      <c r="B8" s="11">
        <f>+B9+B10</f>
        <v>10307.7051864</v>
      </c>
      <c r="C8" s="11">
        <f t="shared" ref="C8:AT8" si="6">+C9+C10</f>
        <v>10623.54580358</v>
      </c>
      <c r="D8" s="11">
        <f t="shared" si="6"/>
        <v>7952.8056264300003</v>
      </c>
      <c r="E8" s="11">
        <f t="shared" si="6"/>
        <v>8393.9787835499992</v>
      </c>
      <c r="F8" s="11">
        <f t="shared" si="6"/>
        <v>37278.035399959997</v>
      </c>
      <c r="G8" s="10">
        <f t="shared" si="6"/>
        <v>10110.726856339999</v>
      </c>
      <c r="H8" s="11">
        <f t="shared" si="6"/>
        <v>9728.5224019500001</v>
      </c>
      <c r="I8" s="11">
        <f t="shared" si="6"/>
        <v>8103.2841032300003</v>
      </c>
      <c r="J8" s="11">
        <f t="shared" si="6"/>
        <v>8569.8738815899997</v>
      </c>
      <c r="K8" s="11">
        <f t="shared" si="6"/>
        <v>36512.407243109999</v>
      </c>
      <c r="L8" s="11">
        <f t="shared" si="6"/>
        <v>11374.807769609999</v>
      </c>
      <c r="M8" s="11">
        <f t="shared" si="6"/>
        <v>9804.0200075999983</v>
      </c>
      <c r="N8" s="11">
        <f t="shared" si="6"/>
        <v>9273.8017995500013</v>
      </c>
      <c r="O8" s="11">
        <f t="shared" si="6"/>
        <v>9704.4299674000013</v>
      </c>
      <c r="P8" s="11">
        <f t="shared" si="6"/>
        <v>40157.059544160002</v>
      </c>
      <c r="Q8" s="11">
        <f t="shared" si="6"/>
        <v>10678.65875208</v>
      </c>
      <c r="R8" s="11">
        <f t="shared" si="6"/>
        <v>8794.9817966699993</v>
      </c>
      <c r="S8" s="11">
        <f t="shared" si="6"/>
        <v>7555.5877886400003</v>
      </c>
      <c r="T8" s="11">
        <f t="shared" si="6"/>
        <v>7716.2076150700013</v>
      </c>
      <c r="U8" s="11">
        <f t="shared" si="6"/>
        <v>34745.43595246</v>
      </c>
      <c r="V8" s="11">
        <f t="shared" si="6"/>
        <v>11260.535836449999</v>
      </c>
      <c r="W8" s="11">
        <f t="shared" si="6"/>
        <v>10108.99884106</v>
      </c>
      <c r="X8" s="11">
        <f t="shared" si="6"/>
        <v>7288.1515496300008</v>
      </c>
      <c r="Y8" s="11">
        <f t="shared" si="6"/>
        <v>8556.0775258100002</v>
      </c>
      <c r="Z8" s="11">
        <f t="shared" si="6"/>
        <v>37213.763752950006</v>
      </c>
      <c r="AA8" s="10">
        <f t="shared" si="6"/>
        <v>10708.745538110001</v>
      </c>
      <c r="AB8" s="10">
        <f t="shared" si="6"/>
        <v>9126.8257196699997</v>
      </c>
      <c r="AC8" s="10">
        <f t="shared" si="6"/>
        <v>7384.9662870000002</v>
      </c>
      <c r="AD8" s="10">
        <f t="shared" si="6"/>
        <v>9534.8752907399994</v>
      </c>
      <c r="AE8" s="11">
        <f t="shared" si="6"/>
        <v>36755.412835519994</v>
      </c>
      <c r="AF8" s="10">
        <f t="shared" si="6"/>
        <v>11812.03186521</v>
      </c>
      <c r="AG8" s="10">
        <f t="shared" si="6"/>
        <v>12355.419254120001</v>
      </c>
      <c r="AH8" s="10">
        <f t="shared" si="6"/>
        <v>8371.2680583099991</v>
      </c>
      <c r="AI8" s="10">
        <f t="shared" si="6"/>
        <v>9059.4337986600003</v>
      </c>
      <c r="AJ8" s="11">
        <f t="shared" si="6"/>
        <v>41598.1529763</v>
      </c>
      <c r="AK8" s="10">
        <f t="shared" si="6"/>
        <v>12266.36979355</v>
      </c>
      <c r="AL8" s="10">
        <f t="shared" si="6"/>
        <v>13119.302186069999</v>
      </c>
      <c r="AM8" s="10">
        <f t="shared" si="6"/>
        <v>8712.9577250700004</v>
      </c>
      <c r="AN8" s="10">
        <f t="shared" si="6"/>
        <v>9916.7667250300001</v>
      </c>
      <c r="AO8" s="10">
        <f t="shared" ref="AO8" si="7">+AO9+AO10</f>
        <v>44015.39642972</v>
      </c>
      <c r="AP8" s="10">
        <f t="shared" si="6"/>
        <v>11634.833790449999</v>
      </c>
      <c r="AQ8" s="10">
        <f t="shared" si="6"/>
        <v>10438.763998580001</v>
      </c>
      <c r="AR8" s="10">
        <f t="shared" si="6"/>
        <v>7273.6577703600005</v>
      </c>
      <c r="AS8" s="10">
        <f t="shared" si="6"/>
        <v>8819.4562007799996</v>
      </c>
      <c r="AT8" s="10">
        <f t="shared" si="6"/>
        <v>38166.711760170001</v>
      </c>
      <c r="AU8" s="10">
        <f>+AU9+AU10</f>
        <v>13920.45073172</v>
      </c>
      <c r="AV8" s="10">
        <f>+AV9+AV10</f>
        <v>15128.18428173</v>
      </c>
      <c r="AW8" s="10">
        <f>+AW9+AW10</f>
        <v>11926.28233711</v>
      </c>
      <c r="AX8" s="10">
        <f>+AX9+AX10</f>
        <v>13902.0714138</v>
      </c>
      <c r="AY8" s="10">
        <f t="shared" ref="AY8" si="8">+AY9+AY10</f>
        <v>54876.988764359994</v>
      </c>
      <c r="AZ8" s="10">
        <f>+AZ9+AZ10</f>
        <v>20415.669654910002</v>
      </c>
      <c r="BA8" s="10">
        <f>+BA9+BA10</f>
        <v>22689.611276889998</v>
      </c>
      <c r="BB8" s="10">
        <f>+BB9+BB10</f>
        <v>12804.626303010002</v>
      </c>
      <c r="BC8" s="10">
        <f>+BC9+BC10</f>
        <v>14011.63232228</v>
      </c>
      <c r="BD8" s="10">
        <f t="shared" ref="BD8" si="9">+BD9+BD10</f>
        <v>69921.53955709</v>
      </c>
      <c r="BE8" s="10">
        <f>+BE9+BE10</f>
        <v>19962.713350459999</v>
      </c>
      <c r="BF8" s="10">
        <f>+BF9+BF10</f>
        <v>17678.485878449999</v>
      </c>
      <c r="BG8" s="10">
        <f>+BG9+BG10</f>
        <v>11904.88624942</v>
      </c>
      <c r="BH8" s="10">
        <f>+BH9+BH10</f>
        <v>13263.07803198</v>
      </c>
      <c r="BI8" s="10">
        <f t="shared" ref="BI8" si="10">+BI9+BI10</f>
        <v>62809.163510309998</v>
      </c>
      <c r="BJ8" s="10">
        <f>+BJ9+BJ10</f>
        <v>17382.204039790002</v>
      </c>
      <c r="BK8" s="10">
        <f>+BK9+BK10</f>
        <v>19694.81770792</v>
      </c>
      <c r="BL8" s="10">
        <f>+BL9+BL10</f>
        <v>13840.50891534</v>
      </c>
      <c r="BM8" s="10">
        <f>+BM9+BM10</f>
        <v>14813.049259089999</v>
      </c>
      <c r="BN8" s="10">
        <f t="shared" ref="BN8" si="11">+BN9+BN10</f>
        <v>65730.579922139994</v>
      </c>
      <c r="BO8" s="10">
        <f>+BO9+BO10</f>
        <v>19661.308331929999</v>
      </c>
      <c r="BP8" s="10">
        <f>+BP9+BP10</f>
        <v>24682.940316139997</v>
      </c>
      <c r="BQ8" s="10">
        <f>+BQ9+BQ10</f>
        <v>15791.86399283</v>
      </c>
      <c r="BR8" s="99"/>
    </row>
    <row r="9" spans="1:70">
      <c r="A9" s="4" t="s">
        <v>6</v>
      </c>
      <c r="B9" s="12">
        <v>8421.5920259400009</v>
      </c>
      <c r="C9" s="12">
        <v>8155.2801061999999</v>
      </c>
      <c r="D9" s="12">
        <v>7775.5923493</v>
      </c>
      <c r="E9" s="12">
        <v>8146.8056517599998</v>
      </c>
      <c r="F9" s="13">
        <f>SUM(B9:E9)</f>
        <v>32499.2701332</v>
      </c>
      <c r="G9" s="12">
        <v>9062.7121949899993</v>
      </c>
      <c r="H9" s="12">
        <v>7934.6896348999999</v>
      </c>
      <c r="I9" s="12">
        <v>7803.3502248200002</v>
      </c>
      <c r="J9" s="12">
        <v>8262.0961643699993</v>
      </c>
      <c r="K9" s="12">
        <f>SUM(G9:J9)</f>
        <v>33062.848219079999</v>
      </c>
      <c r="L9" s="12">
        <v>9788.9997289799994</v>
      </c>
      <c r="M9" s="12">
        <v>7890.349544319999</v>
      </c>
      <c r="N9" s="12">
        <v>8992.2678023900007</v>
      </c>
      <c r="O9" s="12">
        <v>9253.0510499600005</v>
      </c>
      <c r="P9" s="12">
        <f>SUM(L9:O9)</f>
        <v>35924.668125650001</v>
      </c>
      <c r="Q9" s="12">
        <v>9303.7921905900002</v>
      </c>
      <c r="R9" s="12">
        <v>7039.7250437900002</v>
      </c>
      <c r="S9" s="12">
        <v>7294.6085647800001</v>
      </c>
      <c r="T9" s="12">
        <v>7460.9038381000009</v>
      </c>
      <c r="U9" s="12">
        <f>SUM(Q9:T9)</f>
        <v>31099.029637259999</v>
      </c>
      <c r="V9" s="12">
        <v>10122.478486669999</v>
      </c>
      <c r="W9" s="12">
        <v>7842.5428742799995</v>
      </c>
      <c r="X9" s="12">
        <v>7099.3118747900007</v>
      </c>
      <c r="Y9" s="12">
        <v>8344.6238384700009</v>
      </c>
      <c r="Z9" s="12">
        <f>SUM(V9:Y9)</f>
        <v>33408.957074210004</v>
      </c>
      <c r="AA9" s="12">
        <v>9461.046105540001</v>
      </c>
      <c r="AB9" s="12">
        <v>7214.4290844899997</v>
      </c>
      <c r="AC9" s="12">
        <v>7086.0180316400001</v>
      </c>
      <c r="AD9" s="12">
        <v>8109.5900709899997</v>
      </c>
      <c r="AE9" s="12">
        <f>SUM(AA9:AD9)</f>
        <v>31871.083292659998</v>
      </c>
      <c r="AF9" s="12">
        <v>9766.0997393899997</v>
      </c>
      <c r="AG9" s="12">
        <v>8642.9158616900004</v>
      </c>
      <c r="AH9" s="12">
        <v>8110.5792309099998</v>
      </c>
      <c r="AI9" s="12">
        <v>8710.3526359799998</v>
      </c>
      <c r="AJ9" s="12">
        <f>SUM(AF9:AI9)</f>
        <v>35229.94746797</v>
      </c>
      <c r="AK9" s="12">
        <v>10357.692939070001</v>
      </c>
      <c r="AL9" s="12">
        <v>9609.8809941700001</v>
      </c>
      <c r="AM9" s="12">
        <v>8285.3874320699997</v>
      </c>
      <c r="AN9" s="12">
        <v>9399.3299088999993</v>
      </c>
      <c r="AO9" s="12">
        <f>SUM(AK9:AN9)</f>
        <v>37652.291274210002</v>
      </c>
      <c r="AP9" s="12">
        <v>10586.059113719999</v>
      </c>
      <c r="AQ9" s="12">
        <v>8179.5922394400004</v>
      </c>
      <c r="AR9" s="12">
        <v>6327.4430855600003</v>
      </c>
      <c r="AS9" s="12">
        <v>8477.6764127499991</v>
      </c>
      <c r="AT9" s="12">
        <f>SUM(AP9:AS9)</f>
        <v>33570.770851469999</v>
      </c>
      <c r="AU9" s="12">
        <v>11246.79461637</v>
      </c>
      <c r="AV9" s="12">
        <v>10663.298934140001</v>
      </c>
      <c r="AW9" s="12">
        <v>11279.41888875</v>
      </c>
      <c r="AX9" s="12">
        <v>12647.84432987</v>
      </c>
      <c r="AY9" s="12">
        <f>SUM(AU9:AX9)</f>
        <v>45837.356769129998</v>
      </c>
      <c r="AZ9" s="12">
        <v>14283.039191830001</v>
      </c>
      <c r="BA9" s="12">
        <v>14877.810542929999</v>
      </c>
      <c r="BB9" s="12">
        <v>12519.118749540001</v>
      </c>
      <c r="BC9" s="12">
        <v>13219.4429986</v>
      </c>
      <c r="BD9" s="12">
        <f>SUM(AZ9:BC9)</f>
        <v>54899.411482900003</v>
      </c>
      <c r="BE9" s="12">
        <v>15932.12560976</v>
      </c>
      <c r="BF9" s="12">
        <v>12877.8286009</v>
      </c>
      <c r="BG9" s="12">
        <v>11555.903606960001</v>
      </c>
      <c r="BH9" s="12">
        <v>12951.309454599999</v>
      </c>
      <c r="BI9" s="12">
        <f>SUM(BE9:BH9)</f>
        <v>53317.167272219995</v>
      </c>
      <c r="BJ9" s="12">
        <v>15782.64122191</v>
      </c>
      <c r="BK9" s="12">
        <v>13393.974217139999</v>
      </c>
      <c r="BL9" s="12">
        <v>13534.98623337</v>
      </c>
      <c r="BM9" s="12">
        <v>14297.251089739999</v>
      </c>
      <c r="BN9" s="12">
        <f>SUM(BJ9:BM9)</f>
        <v>57008.852762160001</v>
      </c>
      <c r="BO9" s="12">
        <v>16379.987935289999</v>
      </c>
      <c r="BP9" s="12">
        <v>15947.310719519999</v>
      </c>
      <c r="BQ9" s="12">
        <v>15337.238970529999</v>
      </c>
      <c r="BR9" s="100"/>
    </row>
    <row r="10" spans="1:70">
      <c r="A10" s="4" t="s">
        <v>7</v>
      </c>
      <c r="B10" s="12">
        <v>1886.11316046</v>
      </c>
      <c r="C10" s="12">
        <v>2468.2656973799999</v>
      </c>
      <c r="D10" s="12">
        <v>177.21327712999999</v>
      </c>
      <c r="E10" s="12">
        <v>247.17313179000001</v>
      </c>
      <c r="F10" s="13">
        <f>SUM(B10:E10)</f>
        <v>4778.7652667600005</v>
      </c>
      <c r="G10" s="12">
        <v>1048.0146613500001</v>
      </c>
      <c r="H10" s="12">
        <v>1793.83276705</v>
      </c>
      <c r="I10" s="12">
        <v>299.93387840999998</v>
      </c>
      <c r="J10" s="12">
        <v>307.77771722</v>
      </c>
      <c r="K10" s="12">
        <f>SUM(G10:J10)</f>
        <v>3449.5590240300003</v>
      </c>
      <c r="L10" s="12">
        <v>1585.8080406300001</v>
      </c>
      <c r="M10" s="12">
        <v>1913.6704632799999</v>
      </c>
      <c r="N10" s="12">
        <v>281.53399716000001</v>
      </c>
      <c r="O10" s="12">
        <v>451.37891744000001</v>
      </c>
      <c r="P10" s="12">
        <f>SUM(L10:O10)</f>
        <v>4232.3914185100002</v>
      </c>
      <c r="Q10" s="12">
        <v>1374.8665614900001</v>
      </c>
      <c r="R10" s="12">
        <v>1755.25675288</v>
      </c>
      <c r="S10" s="12">
        <v>260.97922385999999</v>
      </c>
      <c r="T10" s="12">
        <v>255.30377697</v>
      </c>
      <c r="U10" s="12">
        <f>SUM(Q10:T10)</f>
        <v>3646.4063151999999</v>
      </c>
      <c r="V10" s="12">
        <v>1138.0573497800001</v>
      </c>
      <c r="W10" s="12">
        <v>2266.4559667799999</v>
      </c>
      <c r="X10" s="12">
        <v>188.83967483999999</v>
      </c>
      <c r="Y10" s="12">
        <v>211.45368733999999</v>
      </c>
      <c r="Z10" s="12">
        <f>SUM(V10:Y10)</f>
        <v>3804.8066787400003</v>
      </c>
      <c r="AA10" s="12">
        <v>1247.69943257</v>
      </c>
      <c r="AB10" s="12">
        <v>1912.39663518</v>
      </c>
      <c r="AC10" s="12">
        <v>298.94825536000002</v>
      </c>
      <c r="AD10" s="12">
        <v>1425.2852197499999</v>
      </c>
      <c r="AE10" s="12">
        <f>SUM(AA10:AD10)</f>
        <v>4884.3295428599995</v>
      </c>
      <c r="AF10" s="12">
        <v>2045.93212582</v>
      </c>
      <c r="AG10" s="12">
        <v>3712.5033924300001</v>
      </c>
      <c r="AH10" s="12">
        <v>260.68882739999998</v>
      </c>
      <c r="AI10" s="12">
        <v>349.08116267999998</v>
      </c>
      <c r="AJ10" s="12">
        <f>SUM(AF10:AI10)</f>
        <v>6368.2055083300002</v>
      </c>
      <c r="AK10" s="12">
        <v>1908.67685448</v>
      </c>
      <c r="AL10" s="12">
        <v>3509.4211918999999</v>
      </c>
      <c r="AM10" s="12">
        <v>427.57029299999999</v>
      </c>
      <c r="AN10" s="12">
        <v>517.43681613000001</v>
      </c>
      <c r="AO10" s="12">
        <f>SUM(AK10:AN10)</f>
        <v>6363.1051555099993</v>
      </c>
      <c r="AP10" s="12">
        <v>1048.77467673</v>
      </c>
      <c r="AQ10" s="12">
        <v>2259.1717591400002</v>
      </c>
      <c r="AR10" s="12">
        <v>946.21468479999999</v>
      </c>
      <c r="AS10" s="12">
        <v>341.77978803000002</v>
      </c>
      <c r="AT10" s="12">
        <f>SUM(AP10:AS10)</f>
        <v>4595.9409087000004</v>
      </c>
      <c r="AU10" s="12">
        <v>2673.6561153500002</v>
      </c>
      <c r="AV10" s="12">
        <v>4464.8853475899996</v>
      </c>
      <c r="AW10" s="12">
        <v>646.86344836000001</v>
      </c>
      <c r="AX10" s="12">
        <v>1254.2270839299999</v>
      </c>
      <c r="AY10" s="12">
        <f>SUM(AU10:AX10)</f>
        <v>9039.63199523</v>
      </c>
      <c r="AZ10" s="12">
        <v>6132.6304630799996</v>
      </c>
      <c r="BA10" s="12">
        <v>7811.8007339599999</v>
      </c>
      <c r="BB10" s="12">
        <v>285.50755347</v>
      </c>
      <c r="BC10" s="12">
        <v>792.18932368000003</v>
      </c>
      <c r="BD10" s="12">
        <f>SUM(AZ10:BC10)</f>
        <v>15022.128074190001</v>
      </c>
      <c r="BE10" s="12">
        <v>4030.5877406999998</v>
      </c>
      <c r="BF10" s="12">
        <v>4800.6572775499999</v>
      </c>
      <c r="BG10" s="12">
        <v>348.98264246000002</v>
      </c>
      <c r="BH10" s="12">
        <v>311.76857738000001</v>
      </c>
      <c r="BI10" s="12">
        <f>SUM(BE10:BH10)</f>
        <v>9491.9962380899997</v>
      </c>
      <c r="BJ10" s="12">
        <v>1599.56281788</v>
      </c>
      <c r="BK10" s="12">
        <v>6300.8434907800001</v>
      </c>
      <c r="BL10" s="12">
        <v>305.52268197000001</v>
      </c>
      <c r="BM10" s="12">
        <v>515.79816934999997</v>
      </c>
      <c r="BN10" s="12">
        <f>SUM(BJ10:BM10)</f>
        <v>8721.7271599800006</v>
      </c>
      <c r="BO10" s="12">
        <v>3281.3203966400001</v>
      </c>
      <c r="BP10" s="12">
        <v>8735.6295966199996</v>
      </c>
      <c r="BQ10" s="12">
        <v>454.62502229999996</v>
      </c>
      <c r="BR10" s="100"/>
    </row>
    <row r="11" spans="1:70" ht="2.4500000000000002" customHeight="1">
      <c r="A11" s="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00"/>
    </row>
    <row r="12" spans="1:70" s="40" customFormat="1">
      <c r="A12" s="20" t="s">
        <v>8</v>
      </c>
      <c r="B12" s="10">
        <v>356.07098774999997</v>
      </c>
      <c r="C12" s="10">
        <v>357.12396041</v>
      </c>
      <c r="D12" s="10">
        <v>393.85789218999997</v>
      </c>
      <c r="E12" s="10">
        <v>418.99620782</v>
      </c>
      <c r="F12" s="10">
        <f>SUM(B12:E12)</f>
        <v>1526.0490481699999</v>
      </c>
      <c r="G12" s="10">
        <v>375.04175931999998</v>
      </c>
      <c r="H12" s="10">
        <v>369.70455122999999</v>
      </c>
      <c r="I12" s="10">
        <v>483.73653803000002</v>
      </c>
      <c r="J12" s="10">
        <v>477.42745875999998</v>
      </c>
      <c r="K12" s="10">
        <f>SUM(G12:J12)</f>
        <v>1705.9103073399999</v>
      </c>
      <c r="L12" s="10">
        <v>399.81869825000001</v>
      </c>
      <c r="M12" s="10">
        <v>416.46863284</v>
      </c>
      <c r="N12" s="10">
        <v>494.51350839999998</v>
      </c>
      <c r="O12" s="10">
        <v>479.00295417000001</v>
      </c>
      <c r="P12" s="10">
        <f>SUM(L12:O12)</f>
        <v>1789.8037936599999</v>
      </c>
      <c r="Q12" s="10">
        <v>430.63419900000002</v>
      </c>
      <c r="R12" s="10">
        <v>383.11267158483901</v>
      </c>
      <c r="S12" s="10">
        <v>477.01025987929103</v>
      </c>
      <c r="T12" s="10">
        <v>483.77729995032098</v>
      </c>
      <c r="U12" s="10">
        <f>SUM(Q12:T12)</f>
        <v>1774.534430414451</v>
      </c>
      <c r="V12" s="10">
        <v>409.72773725335003</v>
      </c>
      <c r="W12" s="10">
        <v>358.31752239708101</v>
      </c>
      <c r="X12" s="10">
        <v>418.52820529177001</v>
      </c>
      <c r="Y12" s="10">
        <v>419.18207375209698</v>
      </c>
      <c r="Z12" s="10">
        <f>SUM(V12:Y12)</f>
        <v>1605.7555386942981</v>
      </c>
      <c r="AA12" s="10">
        <v>329.71547212393801</v>
      </c>
      <c r="AB12" s="10">
        <v>342.80966432863198</v>
      </c>
      <c r="AC12" s="10">
        <v>385.723602352802</v>
      </c>
      <c r="AD12" s="10">
        <v>389.33375429073499</v>
      </c>
      <c r="AE12" s="10">
        <f>SUM(AA12:AD12)</f>
        <v>1447.5824930961069</v>
      </c>
      <c r="AF12" s="10">
        <v>343.99675727042103</v>
      </c>
      <c r="AG12" s="10">
        <v>324.09942484325001</v>
      </c>
      <c r="AH12" s="10">
        <v>375.02621588201998</v>
      </c>
      <c r="AI12" s="10">
        <v>411.39381159282499</v>
      </c>
      <c r="AJ12" s="10">
        <f>SUM(AF12:AI12)</f>
        <v>1454.5162095885159</v>
      </c>
      <c r="AK12" s="10">
        <v>365.09704959382202</v>
      </c>
      <c r="AL12" s="10">
        <v>329.87146652035602</v>
      </c>
      <c r="AM12" s="10">
        <v>357.586617612417</v>
      </c>
      <c r="AN12" s="10">
        <v>371.92149675387202</v>
      </c>
      <c r="AO12" s="10">
        <f>SUM(AK12:AN12)</f>
        <v>1424.4766304804671</v>
      </c>
      <c r="AP12" s="10">
        <v>328.43873055967401</v>
      </c>
      <c r="AQ12" s="10">
        <v>211.53572796393601</v>
      </c>
      <c r="AR12" s="10">
        <v>276.09624952932899</v>
      </c>
      <c r="AS12" s="10">
        <v>342.602433081698</v>
      </c>
      <c r="AT12" s="10">
        <f>SUM(AP12:AS12)</f>
        <v>1158.6731411346368</v>
      </c>
      <c r="AU12" s="10">
        <v>321.227889967556</v>
      </c>
      <c r="AV12" s="10">
        <v>320.40020929435798</v>
      </c>
      <c r="AW12" s="10">
        <v>375.54048879203498</v>
      </c>
      <c r="AX12" s="10">
        <v>447.91572182756698</v>
      </c>
      <c r="AY12" s="10">
        <f>SUM(AU12:AX12)</f>
        <v>1465.084309881516</v>
      </c>
      <c r="AZ12" s="10">
        <v>463.59619644239802</v>
      </c>
      <c r="BA12" s="10">
        <v>402.45962980540401</v>
      </c>
      <c r="BB12" s="10">
        <v>488.81060265059199</v>
      </c>
      <c r="BC12" s="10">
        <v>451.36547169740902</v>
      </c>
      <c r="BD12" s="10">
        <f>SUM(AZ12:BC12)</f>
        <v>1806.2319005958032</v>
      </c>
      <c r="BE12" s="10">
        <v>371.84381531025701</v>
      </c>
      <c r="BF12" s="10">
        <v>375.426048788684</v>
      </c>
      <c r="BG12" s="10">
        <v>384.80728252338503</v>
      </c>
      <c r="BH12" s="10">
        <v>415.32656577500097</v>
      </c>
      <c r="BI12" s="10">
        <f>SUM(BE12:BH12)</f>
        <v>1547.4037123973271</v>
      </c>
      <c r="BJ12" s="10">
        <v>362.05345889585999</v>
      </c>
      <c r="BK12" s="10">
        <v>354.34017791540799</v>
      </c>
      <c r="BL12" s="10">
        <v>399.9952622934</v>
      </c>
      <c r="BM12" s="10">
        <v>442.030809548256</v>
      </c>
      <c r="BN12" s="10">
        <f>SUM(BJ12:BM12)</f>
        <v>1558.4197086529239</v>
      </c>
      <c r="BO12" s="10">
        <v>411.30549478090597</v>
      </c>
      <c r="BP12" s="10">
        <v>406.466781613325</v>
      </c>
      <c r="BQ12" s="10">
        <v>438.69548994771901</v>
      </c>
      <c r="BR12" s="99"/>
    </row>
    <row r="13" spans="1:70" ht="3.6" customHeight="1">
      <c r="A13" s="6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00"/>
    </row>
    <row r="14" spans="1:70">
      <c r="A14" s="20" t="s">
        <v>9</v>
      </c>
      <c r="B14" s="10">
        <f>+B15+B16</f>
        <v>10751.262914409999</v>
      </c>
      <c r="C14" s="10">
        <f t="shared" ref="C14:AT14" si="12">+C15+C16</f>
        <v>10682.19820613</v>
      </c>
      <c r="D14" s="10">
        <f t="shared" si="12"/>
        <v>11256.990342659999</v>
      </c>
      <c r="E14" s="10">
        <f t="shared" si="12"/>
        <v>11351.673600100001</v>
      </c>
      <c r="F14" s="10">
        <f t="shared" si="12"/>
        <v>44042.125063300002</v>
      </c>
      <c r="G14" s="10">
        <f t="shared" si="12"/>
        <v>11423.0745467</v>
      </c>
      <c r="H14" s="10">
        <f t="shared" si="12"/>
        <v>11595.518556949999</v>
      </c>
      <c r="I14" s="10">
        <f t="shared" si="12"/>
        <v>12356.274024599999</v>
      </c>
      <c r="J14" s="10">
        <f t="shared" si="12"/>
        <v>12444.54905632</v>
      </c>
      <c r="K14" s="10">
        <f t="shared" si="12"/>
        <v>47819.41618457</v>
      </c>
      <c r="L14" s="10">
        <f t="shared" si="12"/>
        <v>12816.86623485</v>
      </c>
      <c r="M14" s="10">
        <f t="shared" si="12"/>
        <v>12237.8235714</v>
      </c>
      <c r="N14" s="10">
        <f t="shared" si="12"/>
        <v>12535.006962330001</v>
      </c>
      <c r="O14" s="10">
        <f t="shared" si="12"/>
        <v>12761.97208317</v>
      </c>
      <c r="P14" s="10">
        <f t="shared" si="12"/>
        <v>50351.668851750001</v>
      </c>
      <c r="Q14" s="10">
        <f t="shared" si="12"/>
        <v>12974.4012437</v>
      </c>
      <c r="R14" s="10">
        <f t="shared" si="12"/>
        <v>12326.192608199581</v>
      </c>
      <c r="S14" s="10">
        <f t="shared" si="12"/>
        <v>13055.62026472123</v>
      </c>
      <c r="T14" s="10">
        <f t="shared" si="12"/>
        <v>13311.76752325975</v>
      </c>
      <c r="U14" s="10">
        <f t="shared" si="12"/>
        <v>51667.981639880556</v>
      </c>
      <c r="V14" s="10">
        <f t="shared" si="12"/>
        <v>13257.983253523191</v>
      </c>
      <c r="W14" s="10">
        <f t="shared" si="12"/>
        <v>12453.046892821691</v>
      </c>
      <c r="X14" s="10">
        <f t="shared" si="12"/>
        <v>13315.455090059961</v>
      </c>
      <c r="Y14" s="10">
        <f t="shared" si="12"/>
        <v>13666.005304597649</v>
      </c>
      <c r="Z14" s="10">
        <f t="shared" si="12"/>
        <v>52692.490541002488</v>
      </c>
      <c r="AA14" s="10">
        <f t="shared" si="12"/>
        <v>13556.23635978693</v>
      </c>
      <c r="AB14" s="10">
        <f t="shared" si="12"/>
        <v>12763.72672658908</v>
      </c>
      <c r="AC14" s="10">
        <f t="shared" si="12"/>
        <v>13825.41198761918</v>
      </c>
      <c r="AD14" s="10">
        <f t="shared" si="12"/>
        <v>14497.46188758555</v>
      </c>
      <c r="AE14" s="10">
        <f t="shared" si="12"/>
        <v>54642.836961580746</v>
      </c>
      <c r="AF14" s="10">
        <f t="shared" si="12"/>
        <v>14702.123792892678</v>
      </c>
      <c r="AG14" s="10">
        <f t="shared" si="12"/>
        <v>15000.743330754201</v>
      </c>
      <c r="AH14" s="10">
        <f t="shared" si="12"/>
        <v>15184.491978733669</v>
      </c>
      <c r="AI14" s="10">
        <f t="shared" si="12"/>
        <v>15778.7301024304</v>
      </c>
      <c r="AJ14" s="10">
        <f t="shared" si="12"/>
        <v>60666.089204810945</v>
      </c>
      <c r="AK14" s="10">
        <f t="shared" si="12"/>
        <v>15817.5980137733</v>
      </c>
      <c r="AL14" s="10">
        <f t="shared" si="12"/>
        <v>15476.641587499751</v>
      </c>
      <c r="AM14" s="10">
        <f t="shared" si="12"/>
        <v>15837.07948849441</v>
      </c>
      <c r="AN14" s="10">
        <f t="shared" si="12"/>
        <v>16372.944816654672</v>
      </c>
      <c r="AO14" s="10">
        <f t="shared" ref="AO14" si="13">+AO15+AO16</f>
        <v>63504.263906422129</v>
      </c>
      <c r="AP14" s="10">
        <f t="shared" si="12"/>
        <v>15461.66159683262</v>
      </c>
      <c r="AQ14" s="10">
        <f t="shared" si="12"/>
        <v>9930.7154556292408</v>
      </c>
      <c r="AR14" s="10">
        <f t="shared" si="12"/>
        <v>13379.255659394399</v>
      </c>
      <c r="AS14" s="10">
        <f t="shared" si="12"/>
        <v>16607.484102996212</v>
      </c>
      <c r="AT14" s="10">
        <f t="shared" si="12"/>
        <v>55379.116814852467</v>
      </c>
      <c r="AU14" s="10">
        <f>+AU15+AU16</f>
        <v>18060.637259838659</v>
      </c>
      <c r="AV14" s="10">
        <f>+AV15+AV16</f>
        <v>18098.832488770087</v>
      </c>
      <c r="AW14" s="10">
        <f>+AW15+AW16</f>
        <v>20102.995586650082</v>
      </c>
      <c r="AX14" s="10">
        <f>+AX15+AX16</f>
        <v>21835.6936681226</v>
      </c>
      <c r="AY14" s="10">
        <f t="shared" ref="AY14" si="14">+AY15+AY16</f>
        <v>78098.159003381428</v>
      </c>
      <c r="AZ14" s="10">
        <f>+AZ15+AZ16</f>
        <v>21369.685130527228</v>
      </c>
      <c r="BA14" s="10">
        <f>+BA15+BA16</f>
        <v>21393.012694196379</v>
      </c>
      <c r="BB14" s="10">
        <f>+BB15+BB16</f>
        <v>23214.698772606098</v>
      </c>
      <c r="BC14" s="10">
        <f>+BC15+BC16</f>
        <v>22327.145780807899</v>
      </c>
      <c r="BD14" s="10">
        <f t="shared" ref="BD14" si="15">+BD15+BD16</f>
        <v>88304.542378137616</v>
      </c>
      <c r="BE14" s="10">
        <f>+BE15+BE16</f>
        <v>21412.39513715202</v>
      </c>
      <c r="BF14" s="10">
        <f t="shared" ref="BF14:BI14" si="16">+BF15+BF16</f>
        <v>19828.303089935991</v>
      </c>
      <c r="BG14" s="10">
        <f t="shared" si="16"/>
        <v>20753.866901811838</v>
      </c>
      <c r="BH14" s="10">
        <f t="shared" si="16"/>
        <v>21449.638076603427</v>
      </c>
      <c r="BI14" s="10">
        <f t="shared" si="16"/>
        <v>83444.203205503291</v>
      </c>
      <c r="BJ14" s="10">
        <f>+BJ15+BJ16</f>
        <v>21189.297538727573</v>
      </c>
      <c r="BK14" s="10">
        <f t="shared" ref="BK14:BN14" si="17">+BK15+BK16</f>
        <v>20791.263230950899</v>
      </c>
      <c r="BL14" s="10">
        <f t="shared" si="17"/>
        <v>22962.90864064073</v>
      </c>
      <c r="BM14" s="10">
        <f t="shared" si="17"/>
        <v>23473.160424518799</v>
      </c>
      <c r="BN14" s="10">
        <f t="shared" si="17"/>
        <v>88416.629834838008</v>
      </c>
      <c r="BO14" s="10">
        <f>+BO15+BO16</f>
        <v>24282.086061260328</v>
      </c>
      <c r="BP14" s="10">
        <f t="shared" ref="BP14:BQ14" si="18">+BP15+BP16</f>
        <v>22168.0544259899</v>
      </c>
      <c r="BQ14" s="10">
        <f>+BQ15+BQ16</f>
        <v>23529.461577260437</v>
      </c>
      <c r="BR14" s="99"/>
    </row>
    <row r="15" spans="1:70">
      <c r="A15" s="7" t="s">
        <v>10</v>
      </c>
      <c r="B15" s="12">
        <v>6202.2229908299996</v>
      </c>
      <c r="C15" s="12">
        <v>5846.09337108</v>
      </c>
      <c r="D15" s="12">
        <v>6045.70100327</v>
      </c>
      <c r="E15" s="12">
        <v>6449.1257288200004</v>
      </c>
      <c r="F15" s="12">
        <f t="shared" ref="F15:F16" si="19">SUM(B15:E15)</f>
        <v>24543.143093999999</v>
      </c>
      <c r="G15" s="12">
        <v>6728.4583548199998</v>
      </c>
      <c r="H15" s="12">
        <v>6570.4289844599998</v>
      </c>
      <c r="I15" s="12">
        <v>6730.8647604300004</v>
      </c>
      <c r="J15" s="12">
        <v>7134.4994125200001</v>
      </c>
      <c r="K15" s="12">
        <f t="shared" ref="K15:K16" si="20">SUM(G15:J15)</f>
        <v>27164.251512229999</v>
      </c>
      <c r="L15" s="12">
        <v>7585.5848430899996</v>
      </c>
      <c r="M15" s="12">
        <v>6859.0872318199999</v>
      </c>
      <c r="N15" s="12">
        <v>6961.1656257599998</v>
      </c>
      <c r="O15" s="12">
        <v>7326.0198154500004</v>
      </c>
      <c r="P15" s="12">
        <f t="shared" ref="P15:P16" si="21">SUM(L15:O15)</f>
        <v>28731.857516119999</v>
      </c>
      <c r="Q15" s="12">
        <v>8023.0050207000004</v>
      </c>
      <c r="R15" s="12">
        <v>7207.8471670700001</v>
      </c>
      <c r="S15" s="12">
        <v>7497.8473477699999</v>
      </c>
      <c r="T15" s="12">
        <v>7680.9071629099999</v>
      </c>
      <c r="U15" s="12">
        <f t="shared" ref="U15:U16" si="22">SUM(Q15:T15)</f>
        <v>30409.606698449999</v>
      </c>
      <c r="V15" s="12">
        <v>8031.78822683</v>
      </c>
      <c r="W15" s="12">
        <v>7354.8536260199999</v>
      </c>
      <c r="X15" s="12">
        <v>7822.5218416199996</v>
      </c>
      <c r="Y15" s="12">
        <v>7830.9999729199999</v>
      </c>
      <c r="Z15" s="12">
        <f t="shared" ref="Z15:Z16" si="23">SUM(V15:Y15)</f>
        <v>31040.163667389999</v>
      </c>
      <c r="AA15" s="12">
        <v>8247.6651097699996</v>
      </c>
      <c r="AB15" s="12">
        <v>7346.8706480600003</v>
      </c>
      <c r="AC15" s="12">
        <v>8032.5595730000005</v>
      </c>
      <c r="AD15" s="12">
        <v>8487.1390394600003</v>
      </c>
      <c r="AE15" s="12">
        <f t="shared" ref="AE15:AE16" si="24">SUM(AA15:AD15)</f>
        <v>32114.234370290003</v>
      </c>
      <c r="AF15" s="12">
        <v>8863.4677046899997</v>
      </c>
      <c r="AG15" s="12">
        <v>8646.9684498400002</v>
      </c>
      <c r="AH15" s="12">
        <v>8627.4951887200004</v>
      </c>
      <c r="AI15" s="12">
        <v>8987.0316442200001</v>
      </c>
      <c r="AJ15" s="12">
        <f t="shared" ref="AJ15:AJ16" si="25">SUM(AF15:AI15)</f>
        <v>35124.962987469997</v>
      </c>
      <c r="AK15" s="12">
        <v>9654.22505232</v>
      </c>
      <c r="AL15" s="12">
        <v>9085.3028550800009</v>
      </c>
      <c r="AM15" s="12">
        <v>9317.2718801999999</v>
      </c>
      <c r="AN15" s="12">
        <v>9834.9022615600006</v>
      </c>
      <c r="AO15" s="12">
        <f t="shared" ref="AO15:AO16" si="26">SUM(AK15:AN15)</f>
        <v>37891.702049159998</v>
      </c>
      <c r="AP15" s="12">
        <v>9469.2636993100004</v>
      </c>
      <c r="AQ15" s="12">
        <v>5337.8972190000004</v>
      </c>
      <c r="AR15" s="12">
        <v>8049.82645202</v>
      </c>
      <c r="AS15" s="12">
        <v>9850.9036761799998</v>
      </c>
      <c r="AT15" s="12">
        <f t="shared" ref="AT15:AT16" si="27">SUM(AP15:AS15)</f>
        <v>32707.891046509998</v>
      </c>
      <c r="AU15" s="12">
        <v>10776.718878649999</v>
      </c>
      <c r="AV15" s="12">
        <v>9679.4319458499995</v>
      </c>
      <c r="AW15" s="12">
        <v>10355.41842602</v>
      </c>
      <c r="AX15" s="12">
        <v>11796.40682991</v>
      </c>
      <c r="AY15" s="12">
        <f t="shared" ref="AY15:AY16" si="28">SUM(AU15:AX15)</f>
        <v>42607.976080430002</v>
      </c>
      <c r="AZ15" s="12">
        <v>12051.936124039999</v>
      </c>
      <c r="BA15" s="12">
        <v>11431.440175379999</v>
      </c>
      <c r="BB15" s="12">
        <v>11829.564119549999</v>
      </c>
      <c r="BC15" s="12">
        <v>12061.69373888</v>
      </c>
      <c r="BD15" s="12">
        <f t="shared" ref="BD15:BD16" si="29">SUM(AZ15:BC15)</f>
        <v>47374.63415785</v>
      </c>
      <c r="BE15" s="12">
        <v>12579.02429343</v>
      </c>
      <c r="BF15" s="12">
        <v>11468.16714275</v>
      </c>
      <c r="BG15" s="12">
        <v>11923.268081640001</v>
      </c>
      <c r="BH15" s="12">
        <v>12081.23706711</v>
      </c>
      <c r="BI15" s="12">
        <f t="shared" ref="BI15:BI16" si="30">SUM(BE15:BH15)</f>
        <v>48051.696584930003</v>
      </c>
      <c r="BJ15" s="12">
        <v>13210.042466250001</v>
      </c>
      <c r="BK15" s="12">
        <v>11880.34921133</v>
      </c>
      <c r="BL15" s="12">
        <v>13104.417073860001</v>
      </c>
      <c r="BM15" s="12">
        <v>13453.353396349999</v>
      </c>
      <c r="BN15" s="12">
        <f t="shared" ref="BN15:BN16" si="31">SUM(BJ15:BM15)</f>
        <v>51648.162147790004</v>
      </c>
      <c r="BO15" s="12">
        <v>14665.529482149999</v>
      </c>
      <c r="BP15" s="12">
        <v>12787.19861431</v>
      </c>
      <c r="BQ15" s="12">
        <v>13797.87948899</v>
      </c>
      <c r="BR15" s="100"/>
    </row>
    <row r="16" spans="1:70">
      <c r="A16" s="7" t="s">
        <v>11</v>
      </c>
      <c r="B16" s="12">
        <v>4549.0399235799996</v>
      </c>
      <c r="C16" s="12">
        <v>4836.1048350499996</v>
      </c>
      <c r="D16" s="12">
        <v>5211.2893393900004</v>
      </c>
      <c r="E16" s="12">
        <v>4902.5478712800004</v>
      </c>
      <c r="F16" s="12">
        <f t="shared" si="19"/>
        <v>19498.981969299999</v>
      </c>
      <c r="G16" s="12">
        <v>4694.6161918799999</v>
      </c>
      <c r="H16" s="12">
        <v>5025.0895724900001</v>
      </c>
      <c r="I16" s="12">
        <v>5625.4092641699999</v>
      </c>
      <c r="J16" s="12">
        <v>5310.0496438</v>
      </c>
      <c r="K16" s="12">
        <f t="shared" si="20"/>
        <v>20655.164672340001</v>
      </c>
      <c r="L16" s="12">
        <v>5231.2813917599997</v>
      </c>
      <c r="M16" s="12">
        <v>5378.7363395800003</v>
      </c>
      <c r="N16" s="12">
        <v>5573.8413365699998</v>
      </c>
      <c r="O16" s="12">
        <v>5435.9522677200002</v>
      </c>
      <c r="P16" s="12">
        <f t="shared" si="21"/>
        <v>21619.811335630002</v>
      </c>
      <c r="Q16" s="12">
        <v>4951.3962229999997</v>
      </c>
      <c r="R16" s="12">
        <v>5118.3454411295797</v>
      </c>
      <c r="S16" s="12">
        <v>5557.7729169512304</v>
      </c>
      <c r="T16" s="12">
        <v>5630.8603603497504</v>
      </c>
      <c r="U16" s="12">
        <f t="shared" si="22"/>
        <v>21258.37494143056</v>
      </c>
      <c r="V16" s="12">
        <v>5226.1950266931899</v>
      </c>
      <c r="W16" s="12">
        <v>5098.1932668016898</v>
      </c>
      <c r="X16" s="12">
        <v>5492.9332484399602</v>
      </c>
      <c r="Y16" s="12">
        <v>5835.0053316776502</v>
      </c>
      <c r="Z16" s="12">
        <f t="shared" si="23"/>
        <v>21652.326873612488</v>
      </c>
      <c r="AA16" s="12">
        <v>5308.5712500169302</v>
      </c>
      <c r="AB16" s="12">
        <v>5416.8560785290802</v>
      </c>
      <c r="AC16" s="12">
        <v>5792.8524146191803</v>
      </c>
      <c r="AD16" s="12">
        <v>6010.3228481255501</v>
      </c>
      <c r="AE16" s="12">
        <f t="shared" si="24"/>
        <v>22528.602591290743</v>
      </c>
      <c r="AF16" s="12">
        <v>5838.6560882026797</v>
      </c>
      <c r="AG16" s="12">
        <v>6353.7748809142004</v>
      </c>
      <c r="AH16" s="12">
        <v>6556.9967900136699</v>
      </c>
      <c r="AI16" s="12">
        <v>6791.6984582103996</v>
      </c>
      <c r="AJ16" s="12">
        <f t="shared" si="25"/>
        <v>25541.126217340949</v>
      </c>
      <c r="AK16" s="12">
        <v>6163.3729614533004</v>
      </c>
      <c r="AL16" s="12">
        <v>6391.3387324197502</v>
      </c>
      <c r="AM16" s="12">
        <v>6519.8076082944099</v>
      </c>
      <c r="AN16" s="12">
        <v>6538.0425550946702</v>
      </c>
      <c r="AO16" s="12">
        <f t="shared" si="26"/>
        <v>25612.561857262132</v>
      </c>
      <c r="AP16" s="12">
        <v>5992.39789752262</v>
      </c>
      <c r="AQ16" s="12">
        <v>4592.8182366292403</v>
      </c>
      <c r="AR16" s="12">
        <v>5329.4292073744</v>
      </c>
      <c r="AS16" s="12">
        <v>6756.5804268162101</v>
      </c>
      <c r="AT16" s="12">
        <f t="shared" si="27"/>
        <v>22671.225768342469</v>
      </c>
      <c r="AU16" s="12">
        <v>7283.9183811886596</v>
      </c>
      <c r="AV16" s="12">
        <v>8419.4005429200897</v>
      </c>
      <c r="AW16" s="12">
        <v>9747.5771606300805</v>
      </c>
      <c r="AX16" s="12">
        <v>10039.2868382126</v>
      </c>
      <c r="AY16" s="12">
        <f t="shared" si="28"/>
        <v>35490.182922951426</v>
      </c>
      <c r="AZ16" s="12">
        <v>9317.7490064872309</v>
      </c>
      <c r="BA16" s="12">
        <v>9961.5725188163797</v>
      </c>
      <c r="BB16" s="12">
        <v>11385.1346530561</v>
      </c>
      <c r="BC16" s="12">
        <v>10265.4520419279</v>
      </c>
      <c r="BD16" s="12">
        <f t="shared" si="29"/>
        <v>40929.908220287609</v>
      </c>
      <c r="BE16" s="12">
        <v>8833.3708437220193</v>
      </c>
      <c r="BF16" s="12">
        <v>8360.1359471859905</v>
      </c>
      <c r="BG16" s="12">
        <v>8830.5988201718392</v>
      </c>
      <c r="BH16" s="12">
        <v>9368.4010094934292</v>
      </c>
      <c r="BI16" s="12">
        <f t="shared" si="30"/>
        <v>35392.50662057328</v>
      </c>
      <c r="BJ16" s="12">
        <v>7979.2550724775701</v>
      </c>
      <c r="BK16" s="12">
        <v>8910.9140196208991</v>
      </c>
      <c r="BL16" s="12">
        <v>9858.4915667807309</v>
      </c>
      <c r="BM16" s="12">
        <v>10019.8070281688</v>
      </c>
      <c r="BN16" s="12">
        <f t="shared" si="31"/>
        <v>36768.467687047996</v>
      </c>
      <c r="BO16" s="12">
        <v>9616.5565791103309</v>
      </c>
      <c r="BP16" s="12">
        <v>9380.8558116798995</v>
      </c>
      <c r="BQ16" s="12">
        <v>9731.5820882704393</v>
      </c>
      <c r="BR16" s="100"/>
    </row>
    <row r="17" spans="1:84" ht="2.4500000000000002" customHeight="1">
      <c r="A17" s="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00"/>
    </row>
    <row r="18" spans="1:84">
      <c r="A18" s="20" t="s">
        <v>12</v>
      </c>
      <c r="B18" s="10">
        <f>+B19+B20</f>
        <v>1225.50498004</v>
      </c>
      <c r="C18" s="10">
        <f t="shared" ref="C18:AT18" si="32">+C19+C20</f>
        <v>1161.3153280699999</v>
      </c>
      <c r="D18" s="10">
        <f t="shared" si="32"/>
        <v>1290.7822515100002</v>
      </c>
      <c r="E18" s="10">
        <f t="shared" si="32"/>
        <v>1240.15415558</v>
      </c>
      <c r="F18" s="10">
        <f t="shared" si="32"/>
        <v>4917.7567151999992</v>
      </c>
      <c r="G18" s="10">
        <f t="shared" si="32"/>
        <v>1461.80325408</v>
      </c>
      <c r="H18" s="10">
        <f t="shared" si="32"/>
        <v>1265.2236458299999</v>
      </c>
      <c r="I18" s="10">
        <f t="shared" si="32"/>
        <v>1449.6784427399998</v>
      </c>
      <c r="J18" s="10">
        <f t="shared" si="32"/>
        <v>1300.9261930800001</v>
      </c>
      <c r="K18" s="10">
        <f t="shared" si="32"/>
        <v>5477.6315357299991</v>
      </c>
      <c r="L18" s="10">
        <f t="shared" si="32"/>
        <v>1327.94915552</v>
      </c>
      <c r="M18" s="10">
        <f t="shared" si="32"/>
        <v>1273.6792933500001</v>
      </c>
      <c r="N18" s="10">
        <f t="shared" si="32"/>
        <v>1249.91858387</v>
      </c>
      <c r="O18" s="10">
        <f t="shared" si="32"/>
        <v>1283.19531884</v>
      </c>
      <c r="P18" s="10">
        <f t="shared" si="32"/>
        <v>5134.7423515800001</v>
      </c>
      <c r="Q18" s="10">
        <f t="shared" si="32"/>
        <v>1371.4051700300001</v>
      </c>
      <c r="R18" s="10">
        <f t="shared" si="32"/>
        <v>1327.173114693856</v>
      </c>
      <c r="S18" s="10">
        <f t="shared" si="32"/>
        <v>1359.455600976481</v>
      </c>
      <c r="T18" s="10">
        <f t="shared" si="32"/>
        <v>1436.6591186699061</v>
      </c>
      <c r="U18" s="10">
        <f t="shared" si="32"/>
        <v>5494.6930043702432</v>
      </c>
      <c r="V18" s="10">
        <f t="shared" si="32"/>
        <v>1493.101251603209</v>
      </c>
      <c r="W18" s="10">
        <f t="shared" si="32"/>
        <v>1431.6985279536621</v>
      </c>
      <c r="X18" s="10">
        <f t="shared" si="32"/>
        <v>1429.7604881863831</v>
      </c>
      <c r="Y18" s="10">
        <f t="shared" si="32"/>
        <v>1547.0350473893809</v>
      </c>
      <c r="Z18" s="10">
        <f t="shared" si="32"/>
        <v>5901.5953151326348</v>
      </c>
      <c r="AA18" s="10">
        <f t="shared" si="32"/>
        <v>1593.4944366149409</v>
      </c>
      <c r="AB18" s="10">
        <f t="shared" si="32"/>
        <v>1426.9913961217749</v>
      </c>
      <c r="AC18" s="10">
        <f t="shared" si="32"/>
        <v>1637.3983061002159</v>
      </c>
      <c r="AD18" s="10">
        <f t="shared" si="32"/>
        <v>1657.267171274819</v>
      </c>
      <c r="AE18" s="10">
        <f t="shared" si="32"/>
        <v>6315.1513101117507</v>
      </c>
      <c r="AF18" s="10">
        <f t="shared" si="32"/>
        <v>1472.1007937946301</v>
      </c>
      <c r="AG18" s="10">
        <f t="shared" si="32"/>
        <v>1806.9748653559891</v>
      </c>
      <c r="AH18" s="10">
        <f t="shared" si="32"/>
        <v>1798.05571935841</v>
      </c>
      <c r="AI18" s="10">
        <f t="shared" si="32"/>
        <v>1782.6335464132749</v>
      </c>
      <c r="AJ18" s="10">
        <f t="shared" si="32"/>
        <v>6859.7649249223041</v>
      </c>
      <c r="AK18" s="10">
        <f t="shared" si="32"/>
        <v>2027.5926600023099</v>
      </c>
      <c r="AL18" s="10">
        <f t="shared" si="32"/>
        <v>2044.49581804992</v>
      </c>
      <c r="AM18" s="10">
        <f t="shared" si="32"/>
        <v>2001.2812986159702</v>
      </c>
      <c r="AN18" s="10">
        <f t="shared" si="32"/>
        <v>2143.0873370906502</v>
      </c>
      <c r="AO18" s="10">
        <f t="shared" ref="AO18" si="33">+AO19+AO20</f>
        <v>8216.45711375885</v>
      </c>
      <c r="AP18" s="10">
        <f t="shared" si="32"/>
        <v>2309.9311768510302</v>
      </c>
      <c r="AQ18" s="10">
        <f t="shared" si="32"/>
        <v>902.45013353330501</v>
      </c>
      <c r="AR18" s="10">
        <f t="shared" si="32"/>
        <v>1537.0807365820369</v>
      </c>
      <c r="AS18" s="10">
        <f t="shared" si="32"/>
        <v>2171.0242747961001</v>
      </c>
      <c r="AT18" s="10">
        <f t="shared" si="32"/>
        <v>6920.4863217624716</v>
      </c>
      <c r="AU18" s="10">
        <f>+AU19+AU20</f>
        <v>2289.5152602671496</v>
      </c>
      <c r="AV18" s="10">
        <f>+AV19+AV20</f>
        <v>2043.1514854858099</v>
      </c>
      <c r="AW18" s="10">
        <f>+AW19+AW20</f>
        <v>2284.6794227034698</v>
      </c>
      <c r="AX18" s="10">
        <f>+AX19+AX20</f>
        <v>2521.06377088</v>
      </c>
      <c r="AY18" s="10">
        <f t="shared" ref="AY18" si="34">+AY19+AY20</f>
        <v>9138.4099393364286</v>
      </c>
      <c r="AZ18" s="10">
        <f>+AZ19+AZ20</f>
        <v>2372.6651781246601</v>
      </c>
      <c r="BA18" s="10">
        <f>+BA19+BA20</f>
        <v>1946.2236908003899</v>
      </c>
      <c r="BB18" s="10">
        <f>+BB19+BB20</f>
        <v>2203.9960219959498</v>
      </c>
      <c r="BC18" s="10">
        <f>+BC19+BC20</f>
        <v>2502.7048271160897</v>
      </c>
      <c r="BD18" s="10">
        <f t="shared" ref="BD18" si="35">+BD19+BD20</f>
        <v>9025.5897180370903</v>
      </c>
      <c r="BE18" s="10">
        <f>+BE19+BE20</f>
        <v>2325.8208690540901</v>
      </c>
      <c r="BF18" s="10">
        <f>+BF19+BF20</f>
        <v>2181.2917147646999</v>
      </c>
      <c r="BG18" s="10">
        <f>+BG19+BG20</f>
        <v>2464.5030632714602</v>
      </c>
      <c r="BH18" s="10">
        <f>+BH19+BH20</f>
        <v>2355.9779025876001</v>
      </c>
      <c r="BI18" s="10">
        <f t="shared" ref="BI18" si="36">+BI19+BI20</f>
        <v>9327.5935496778493</v>
      </c>
      <c r="BJ18" s="10">
        <f>+BJ19+BJ20</f>
        <v>2232.0599097599998</v>
      </c>
      <c r="BK18" s="10">
        <f>+BK19+BK20</f>
        <v>2252.1925283671599</v>
      </c>
      <c r="BL18" s="10">
        <f>+BL19+BL20</f>
        <v>2245.6617789881902</v>
      </c>
      <c r="BM18" s="10">
        <f>+BM19+BM20</f>
        <v>2183.0480818659398</v>
      </c>
      <c r="BN18" s="10">
        <f t="shared" ref="BN18" si="37">+BN19+BN20</f>
        <v>8912.9622989812906</v>
      </c>
      <c r="BO18" s="10">
        <f>+BO19+BO20</f>
        <v>2469.5400894818999</v>
      </c>
      <c r="BP18" s="10">
        <f>+BP19+BP20</f>
        <v>2327.5794294728298</v>
      </c>
      <c r="BQ18" s="10">
        <f>+BQ19+BQ20</f>
        <v>2463.9741530769879</v>
      </c>
      <c r="BR18" s="99"/>
    </row>
    <row r="19" spans="1:84">
      <c r="A19" s="7" t="s">
        <v>14</v>
      </c>
      <c r="B19" s="12">
        <v>502.41552596000002</v>
      </c>
      <c r="C19" s="12">
        <v>489.54065398</v>
      </c>
      <c r="D19" s="12">
        <v>621.19932999000002</v>
      </c>
      <c r="E19" s="12">
        <v>535.46845301999997</v>
      </c>
      <c r="F19" s="12">
        <f>SUM(B19:E19)</f>
        <v>2148.6239629500001</v>
      </c>
      <c r="G19" s="12">
        <v>724.42369205</v>
      </c>
      <c r="H19" s="12">
        <v>547.47964101000002</v>
      </c>
      <c r="I19" s="12">
        <v>720.65101306999998</v>
      </c>
      <c r="J19" s="12">
        <v>508.55158497999997</v>
      </c>
      <c r="K19" s="12">
        <f>SUM(G19:J19)</f>
        <v>2501.1059311099998</v>
      </c>
      <c r="L19" s="12">
        <v>513.31427202999998</v>
      </c>
      <c r="M19" s="12">
        <v>532.97068401000001</v>
      </c>
      <c r="N19" s="12">
        <v>499.32750398000002</v>
      </c>
      <c r="O19" s="12">
        <v>495.52063296</v>
      </c>
      <c r="P19" s="12">
        <f>SUM(L19:O19)</f>
        <v>2041.1330929800001</v>
      </c>
      <c r="Q19" s="12">
        <v>501.15383100000003</v>
      </c>
      <c r="R19" s="12">
        <v>566.04235699000003</v>
      </c>
      <c r="S19" s="12">
        <v>553.65282196999999</v>
      </c>
      <c r="T19" s="12">
        <v>589.37070897000001</v>
      </c>
      <c r="U19" s="12">
        <f>SUM(Q19:T19)</f>
        <v>2210.21971893</v>
      </c>
      <c r="V19" s="12">
        <v>586.86666894999996</v>
      </c>
      <c r="W19" s="12">
        <v>579.91821504999996</v>
      </c>
      <c r="X19" s="12">
        <v>615.48469596999996</v>
      </c>
      <c r="Y19" s="12">
        <v>640.63953098000002</v>
      </c>
      <c r="Z19" s="12">
        <f>SUM(V19:Y19)</f>
        <v>2422.90911095</v>
      </c>
      <c r="AA19" s="12">
        <v>613.76699298999995</v>
      </c>
      <c r="AB19" s="12">
        <v>528.05120403000001</v>
      </c>
      <c r="AC19" s="12">
        <v>743.94226905000005</v>
      </c>
      <c r="AD19" s="12">
        <v>718.29899292057598</v>
      </c>
      <c r="AE19" s="12">
        <f>SUM(AA19:AD19)</f>
        <v>2604.0594589905759</v>
      </c>
      <c r="AF19" s="12">
        <v>498.38921800863898</v>
      </c>
      <c r="AG19" s="12">
        <v>739.25420240471897</v>
      </c>
      <c r="AH19" s="12">
        <v>735.01992199818994</v>
      </c>
      <c r="AI19" s="12">
        <v>592.26692199972501</v>
      </c>
      <c r="AJ19" s="12">
        <f>SUM(AF19:AI19)</f>
        <v>2564.9302644112731</v>
      </c>
      <c r="AK19" s="12">
        <v>764.70846205999999</v>
      </c>
      <c r="AL19" s="12">
        <v>784.65187495999999</v>
      </c>
      <c r="AM19" s="12">
        <v>826.23174802999995</v>
      </c>
      <c r="AN19" s="12">
        <v>836.26867991999995</v>
      </c>
      <c r="AO19" s="12">
        <f>SUM(AK19:AN19)</f>
        <v>3211.8607649699998</v>
      </c>
      <c r="AP19" s="12">
        <v>910.91085497999995</v>
      </c>
      <c r="AQ19" s="12">
        <v>452.22090498</v>
      </c>
      <c r="AR19" s="12">
        <v>606.24347397999998</v>
      </c>
      <c r="AS19" s="12">
        <v>1000.29700899</v>
      </c>
      <c r="AT19" s="12">
        <f>SUM(AP19:AS19)</f>
        <v>2969.6722429299998</v>
      </c>
      <c r="AU19" s="12">
        <v>906.70124596999995</v>
      </c>
      <c r="AV19" s="12">
        <v>874.83759598999995</v>
      </c>
      <c r="AW19" s="12">
        <v>907.06996003999996</v>
      </c>
      <c r="AX19" s="12">
        <v>959.35708801999999</v>
      </c>
      <c r="AY19" s="12">
        <f>SUM(AU19:AX19)</f>
        <v>3647.9658900199997</v>
      </c>
      <c r="AZ19" s="12">
        <v>859.281837</v>
      </c>
      <c r="BA19" s="12">
        <v>470.99443094999998</v>
      </c>
      <c r="BB19" s="12">
        <v>698.02673603999995</v>
      </c>
      <c r="BC19" s="12">
        <v>971.54172602999995</v>
      </c>
      <c r="BD19" s="12">
        <f>SUM(AZ19:BC19)</f>
        <v>2999.84473002</v>
      </c>
      <c r="BE19" s="12">
        <v>835.44171199000004</v>
      </c>
      <c r="BF19" s="12">
        <v>743.14690795000001</v>
      </c>
      <c r="BG19" s="12">
        <v>1017.44173498</v>
      </c>
      <c r="BH19" s="12">
        <v>867.52030500000001</v>
      </c>
      <c r="BI19" s="12">
        <f>SUM(BE19:BH19)</f>
        <v>3463.5506599200003</v>
      </c>
      <c r="BJ19" s="12">
        <v>757.60037096999997</v>
      </c>
      <c r="BK19" s="12">
        <v>884.18231897999999</v>
      </c>
      <c r="BL19" s="12">
        <v>861.57393299</v>
      </c>
      <c r="BM19" s="12">
        <v>711.32242201999998</v>
      </c>
      <c r="BN19" s="12">
        <f>SUM(BJ19:BM19)</f>
        <v>3214.6790449600003</v>
      </c>
      <c r="BO19" s="12">
        <v>867.65270597999995</v>
      </c>
      <c r="BP19" s="12">
        <v>850.74462897000001</v>
      </c>
      <c r="BQ19" s="12">
        <v>995.59975933646001</v>
      </c>
      <c r="BR19" s="100"/>
    </row>
    <row r="20" spans="1:84">
      <c r="A20" s="7" t="s">
        <v>13</v>
      </c>
      <c r="B20" s="12">
        <v>723.08945408</v>
      </c>
      <c r="C20" s="12">
        <v>671.77467408999996</v>
      </c>
      <c r="D20" s="12">
        <v>669.58292152000001</v>
      </c>
      <c r="E20" s="12">
        <v>704.68570255999998</v>
      </c>
      <c r="F20" s="12">
        <f>SUM(B20:E20)</f>
        <v>2769.1327522499996</v>
      </c>
      <c r="G20" s="12">
        <v>737.37956202999999</v>
      </c>
      <c r="H20" s="12">
        <v>717.74400481999999</v>
      </c>
      <c r="I20" s="12">
        <v>729.02742966999995</v>
      </c>
      <c r="J20" s="12">
        <v>792.37460810000005</v>
      </c>
      <c r="K20" s="12">
        <f>SUM(G20:J20)</f>
        <v>2976.5256046199997</v>
      </c>
      <c r="L20" s="12">
        <v>814.63488348999999</v>
      </c>
      <c r="M20" s="12">
        <v>740.70860933999995</v>
      </c>
      <c r="N20" s="12">
        <v>750.59107988999995</v>
      </c>
      <c r="O20" s="12">
        <v>787.67468587999997</v>
      </c>
      <c r="P20" s="12">
        <f>SUM(L20:O20)</f>
        <v>3093.6092585999995</v>
      </c>
      <c r="Q20" s="12">
        <v>870.25133903000005</v>
      </c>
      <c r="R20" s="12">
        <v>761.13075770385603</v>
      </c>
      <c r="S20" s="12">
        <v>805.80277900648105</v>
      </c>
      <c r="T20" s="12">
        <v>847.28840969990597</v>
      </c>
      <c r="U20" s="12">
        <f>SUM(Q20:T20)</f>
        <v>3284.4732854402432</v>
      </c>
      <c r="V20" s="12">
        <v>906.23458265320903</v>
      </c>
      <c r="W20" s="12">
        <v>851.78031290366198</v>
      </c>
      <c r="X20" s="12">
        <v>814.27579221638302</v>
      </c>
      <c r="Y20" s="12">
        <v>906.395516409381</v>
      </c>
      <c r="Z20" s="12">
        <f>SUM(V20:Y20)</f>
        <v>3478.6862041826348</v>
      </c>
      <c r="AA20" s="12">
        <v>979.72744362494097</v>
      </c>
      <c r="AB20" s="12">
        <v>898.94019209177497</v>
      </c>
      <c r="AC20" s="12">
        <v>893.45603705021597</v>
      </c>
      <c r="AD20" s="12">
        <v>938.96817835424304</v>
      </c>
      <c r="AE20" s="12">
        <f>SUM(AA20:AD20)</f>
        <v>3711.0918511211748</v>
      </c>
      <c r="AF20" s="12">
        <v>973.71157578599104</v>
      </c>
      <c r="AG20" s="12">
        <v>1067.72066295127</v>
      </c>
      <c r="AH20" s="12">
        <v>1063.0357973602199</v>
      </c>
      <c r="AI20" s="12">
        <v>1190.36662441355</v>
      </c>
      <c r="AJ20" s="12">
        <f>SUM(AF20:AI20)</f>
        <v>4294.834660511031</v>
      </c>
      <c r="AK20" s="12">
        <v>1262.88419794231</v>
      </c>
      <c r="AL20" s="12">
        <v>1259.84394308992</v>
      </c>
      <c r="AM20" s="12">
        <v>1175.0495505859701</v>
      </c>
      <c r="AN20" s="12">
        <v>1306.8186571706501</v>
      </c>
      <c r="AO20" s="12">
        <f>SUM(AK20:AN20)</f>
        <v>5004.5963487888503</v>
      </c>
      <c r="AP20" s="12">
        <v>1399.0203218710301</v>
      </c>
      <c r="AQ20" s="12">
        <v>450.22922855330501</v>
      </c>
      <c r="AR20" s="12">
        <v>930.83726260203696</v>
      </c>
      <c r="AS20" s="12">
        <v>1170.7272658060999</v>
      </c>
      <c r="AT20" s="12">
        <f>SUM(AP20:AS20)</f>
        <v>3950.8140788324718</v>
      </c>
      <c r="AU20" s="12">
        <v>1382.8140142971499</v>
      </c>
      <c r="AV20" s="12">
        <v>1168.3138894958099</v>
      </c>
      <c r="AW20" s="12">
        <v>1377.6094626634699</v>
      </c>
      <c r="AX20" s="12">
        <v>1561.70668286</v>
      </c>
      <c r="AY20" s="12">
        <f>SUM(AU20:AX20)</f>
        <v>5490.4440493164293</v>
      </c>
      <c r="AZ20" s="12">
        <v>1513.3833411246601</v>
      </c>
      <c r="BA20" s="12">
        <v>1475.22925985039</v>
      </c>
      <c r="BB20" s="12">
        <v>1505.96928595595</v>
      </c>
      <c r="BC20" s="12">
        <v>1531.1631010860899</v>
      </c>
      <c r="BD20" s="12">
        <f>SUM(AZ20:BC20)</f>
        <v>6025.7449880170907</v>
      </c>
      <c r="BE20" s="12">
        <v>1490.3791570640899</v>
      </c>
      <c r="BF20" s="12">
        <v>1438.1448068146999</v>
      </c>
      <c r="BG20" s="12">
        <v>1447.0613282914601</v>
      </c>
      <c r="BH20" s="12">
        <v>1488.4575975876</v>
      </c>
      <c r="BI20" s="12">
        <f>SUM(BE20:BH20)</f>
        <v>5864.0428897578495</v>
      </c>
      <c r="BJ20" s="12">
        <v>1474.4595387899999</v>
      </c>
      <c r="BK20" s="12">
        <v>1368.0102093871601</v>
      </c>
      <c r="BL20" s="12">
        <v>1384.08784599819</v>
      </c>
      <c r="BM20" s="12">
        <v>1471.7256598459401</v>
      </c>
      <c r="BN20" s="12">
        <f>SUM(BJ20:BM20)</f>
        <v>5698.2832540212903</v>
      </c>
      <c r="BO20" s="12">
        <v>1601.8873835019001</v>
      </c>
      <c r="BP20" s="12">
        <v>1476.8348005028299</v>
      </c>
      <c r="BQ20" s="12">
        <v>1468.3743937405279</v>
      </c>
      <c r="BR20" s="100"/>
    </row>
    <row r="21" spans="1:84" ht="2.4500000000000002" customHeight="1">
      <c r="A21" s="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00"/>
    </row>
    <row r="22" spans="1:84">
      <c r="A22" s="20" t="s">
        <v>15</v>
      </c>
      <c r="B22" s="10">
        <v>1036.7119186800001</v>
      </c>
      <c r="C22" s="10">
        <v>2043.30611757</v>
      </c>
      <c r="D22" s="10">
        <v>1642.51254928</v>
      </c>
      <c r="E22" s="10">
        <v>2179.3286210900001</v>
      </c>
      <c r="F22" s="10">
        <f>SUM(B22:E22)</f>
        <v>6901.8592066199999</v>
      </c>
      <c r="G22" s="10">
        <v>1251.75563268</v>
      </c>
      <c r="H22" s="10">
        <v>2387.7320110300002</v>
      </c>
      <c r="I22" s="10">
        <v>2310.4084803599999</v>
      </c>
      <c r="J22" s="10">
        <v>3119.0827909899999</v>
      </c>
      <c r="K22" s="10">
        <f>SUM(G22:J22)</f>
        <v>9068.9789150600009</v>
      </c>
      <c r="L22" s="10">
        <v>1219.21613381</v>
      </c>
      <c r="M22" s="10">
        <v>2589.4701412300001</v>
      </c>
      <c r="N22" s="10">
        <v>2200.8213344400001</v>
      </c>
      <c r="O22" s="10">
        <v>2575.74286252</v>
      </c>
      <c r="P22" s="10">
        <f>SUM(L22:O22)</f>
        <v>8585.2504719999997</v>
      </c>
      <c r="Q22" s="10">
        <v>943.07012459999999</v>
      </c>
      <c r="R22" s="10">
        <v>2438.5708409317199</v>
      </c>
      <c r="S22" s="10">
        <v>2150.81188429956</v>
      </c>
      <c r="T22" s="10">
        <v>2638.2917182543001</v>
      </c>
      <c r="U22" s="10">
        <f>SUM(Q22:T22)</f>
        <v>8170.7445680855799</v>
      </c>
      <c r="V22" s="10">
        <v>1012.18745480423</v>
      </c>
      <c r="W22" s="10">
        <v>2668.4485334054598</v>
      </c>
      <c r="X22" s="10">
        <v>2294.0723524881701</v>
      </c>
      <c r="Y22" s="10">
        <v>2265.5847017208698</v>
      </c>
      <c r="Z22" s="10">
        <f>SUM(V22:Y22)</f>
        <v>8240.2930424187289</v>
      </c>
      <c r="AA22" s="10">
        <v>934.71459253418504</v>
      </c>
      <c r="AB22" s="10">
        <v>2717.1134109263598</v>
      </c>
      <c r="AC22" s="10">
        <v>2360.3949950777901</v>
      </c>
      <c r="AD22" s="10">
        <v>2673.66927114891</v>
      </c>
      <c r="AE22" s="10">
        <f>SUM(AA22:AD22)</f>
        <v>8685.8922696872451</v>
      </c>
      <c r="AF22" s="10">
        <v>1321.78258012228</v>
      </c>
      <c r="AG22" s="10">
        <v>3225.8283070685302</v>
      </c>
      <c r="AH22" s="10">
        <v>2923.4928791508</v>
      </c>
      <c r="AI22" s="10">
        <v>3050.9208381734902</v>
      </c>
      <c r="AJ22" s="10">
        <f>SUM(AF22:AI22)</f>
        <v>10522.0246045151</v>
      </c>
      <c r="AK22" s="31">
        <v>1429.1266707105699</v>
      </c>
      <c r="AL22" s="31">
        <v>3791.4213704399799</v>
      </c>
      <c r="AM22" s="31">
        <v>2940.0427540071901</v>
      </c>
      <c r="AN22" s="10">
        <v>3411.0569478207899</v>
      </c>
      <c r="AO22" s="10">
        <f>SUM(AK22:AN22)</f>
        <v>11571.64774297853</v>
      </c>
      <c r="AP22" s="31">
        <v>1355.5396347737999</v>
      </c>
      <c r="AQ22" s="31">
        <v>1919.26647086601</v>
      </c>
      <c r="AR22" s="31">
        <v>2457.1066977276901</v>
      </c>
      <c r="AS22" s="10">
        <v>2890.62574207948</v>
      </c>
      <c r="AT22" s="10">
        <f>SUM(AP22:AS22)</f>
        <v>8622.5385454469797</v>
      </c>
      <c r="AU22" s="10">
        <v>1577.7162021266299</v>
      </c>
      <c r="AV22" s="10">
        <v>4014.0768686597398</v>
      </c>
      <c r="AW22" s="10">
        <v>6042.0767275544204</v>
      </c>
      <c r="AX22" s="10">
        <v>4472.22810792985</v>
      </c>
      <c r="AY22" s="10">
        <f>SUM(AU22:AX22)</f>
        <v>16106.097906270641</v>
      </c>
      <c r="AZ22" s="10">
        <v>2153.9806177242399</v>
      </c>
      <c r="BA22" s="10">
        <v>4463.3093374878099</v>
      </c>
      <c r="BB22" s="10">
        <v>3752.3824683143698</v>
      </c>
      <c r="BC22" s="10">
        <v>3883.3724859332001</v>
      </c>
      <c r="BD22" s="10">
        <f>SUM(AZ22:BC22)</f>
        <v>14253.044909459619</v>
      </c>
      <c r="BE22" s="10">
        <v>1850.1467291373499</v>
      </c>
      <c r="BF22" s="10">
        <v>4443.9719611304799</v>
      </c>
      <c r="BG22" s="10">
        <v>4064.4034842941901</v>
      </c>
      <c r="BH22" s="10">
        <v>3601.5359191706498</v>
      </c>
      <c r="BI22" s="10">
        <f>SUM(BE22:BH22)</f>
        <v>13960.05809373267</v>
      </c>
      <c r="BJ22" s="10">
        <v>1796.10484058163</v>
      </c>
      <c r="BK22" s="10">
        <v>4260.4444705441001</v>
      </c>
      <c r="BL22" s="10">
        <v>3945.9393732276799</v>
      </c>
      <c r="BM22" s="10">
        <v>5238.6810578833602</v>
      </c>
      <c r="BN22" s="10">
        <f>SUM(BJ22:BM22)</f>
        <v>15241.169742236769</v>
      </c>
      <c r="BO22" s="10">
        <v>3330.8601741785201</v>
      </c>
      <c r="BP22" s="10">
        <v>5269.1628737266701</v>
      </c>
      <c r="BQ22" s="10">
        <v>5486.8687766726598</v>
      </c>
      <c r="BR22" s="99"/>
    </row>
    <row r="23" spans="1:84" ht="3" customHeight="1">
      <c r="A23" s="7"/>
      <c r="B23" s="12"/>
      <c r="C23" s="12"/>
      <c r="D23" s="13"/>
      <c r="E23" s="13"/>
      <c r="F23" s="13"/>
      <c r="G23" s="12"/>
      <c r="H23" s="12"/>
      <c r="I23" s="13"/>
      <c r="J23" s="13"/>
      <c r="K23" s="13"/>
      <c r="L23" s="12"/>
      <c r="M23" s="12"/>
      <c r="N23" s="13"/>
      <c r="O23" s="13"/>
      <c r="P23" s="13"/>
      <c r="Q23" s="12"/>
      <c r="R23" s="13"/>
      <c r="S23" s="13"/>
      <c r="T23" s="13"/>
      <c r="U23" s="13"/>
      <c r="V23" s="12"/>
      <c r="W23" s="13"/>
      <c r="X23" s="13"/>
      <c r="Y23" s="13"/>
      <c r="Z23" s="13"/>
      <c r="AA23" s="12"/>
      <c r="AB23" s="12"/>
      <c r="AC23" s="12"/>
      <c r="AD23" s="12"/>
      <c r="AE23" s="13"/>
      <c r="AF23" s="12"/>
      <c r="AG23" s="12"/>
      <c r="AH23" s="12"/>
      <c r="AI23" s="12"/>
      <c r="AJ23" s="13"/>
      <c r="AK23" s="12"/>
      <c r="AL23" s="12"/>
      <c r="AM23" s="12"/>
      <c r="AN23" s="12"/>
      <c r="AO23" s="13"/>
      <c r="AP23" s="12"/>
      <c r="AQ23" s="12"/>
      <c r="AR23" s="12"/>
      <c r="AS23" s="12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00"/>
    </row>
    <row r="24" spans="1:84">
      <c r="A24" s="20" t="s">
        <v>16</v>
      </c>
      <c r="B24" s="10">
        <v>-2799.4018959783002</v>
      </c>
      <c r="C24" s="10">
        <v>-2728.352947332</v>
      </c>
      <c r="D24" s="11">
        <v>-2589.2979150157998</v>
      </c>
      <c r="E24" s="11">
        <v>-2469.4104133995002</v>
      </c>
      <c r="F24" s="11">
        <f>SUM(B24:E24)</f>
        <v>-10586.4631717256</v>
      </c>
      <c r="G24" s="10">
        <v>-2909.999935934</v>
      </c>
      <c r="H24" s="10">
        <v>-2820.5640238340002</v>
      </c>
      <c r="I24" s="11">
        <v>-3032.3914751234001</v>
      </c>
      <c r="J24" s="11">
        <v>-2495.3333617128001</v>
      </c>
      <c r="K24" s="11">
        <f>SUM(G24:J24)</f>
        <v>-11258.2887966042</v>
      </c>
      <c r="L24" s="10">
        <v>-2896.1847751391001</v>
      </c>
      <c r="M24" s="10">
        <v>-2235.3388230245</v>
      </c>
      <c r="N24" s="11">
        <v>-3265.2326861117999</v>
      </c>
      <c r="O24" s="11">
        <v>-2305.6303403049001</v>
      </c>
      <c r="P24" s="11">
        <f>SUM(L24:O24)</f>
        <v>-10702.3866245803</v>
      </c>
      <c r="Q24" s="10">
        <v>-3097.3076535140199</v>
      </c>
      <c r="R24" s="11">
        <v>-2827.82989877</v>
      </c>
      <c r="S24" s="11">
        <v>-3677.5628178555999</v>
      </c>
      <c r="T24" s="11">
        <v>-2073.92951540286</v>
      </c>
      <c r="U24" s="11">
        <f>SUM(Q24:T24)</f>
        <v>-11676.629885542481</v>
      </c>
      <c r="V24" s="10">
        <v>-4150.2682970699998</v>
      </c>
      <c r="W24" s="11">
        <v>-4343.1573996919997</v>
      </c>
      <c r="X24" s="11">
        <v>-4038.6153287699999</v>
      </c>
      <c r="Y24" s="11">
        <v>-3824.3227566999999</v>
      </c>
      <c r="Z24" s="11">
        <f>SUM(V24:Y24)</f>
        <v>-16356.363782231998</v>
      </c>
      <c r="AA24" s="10">
        <v>-4964.41657072</v>
      </c>
      <c r="AB24" s="10">
        <v>-4542.7903559200004</v>
      </c>
      <c r="AC24" s="10">
        <v>-4318.7144228200004</v>
      </c>
      <c r="AD24" s="10">
        <v>-3382.9326385999998</v>
      </c>
      <c r="AE24" s="11">
        <f>SUM(AA24:AD24)</f>
        <v>-17208.85398806</v>
      </c>
      <c r="AF24" s="10">
        <v>-4204.3134295600003</v>
      </c>
      <c r="AG24" s="10">
        <v>-3927.3536672</v>
      </c>
      <c r="AH24" s="10">
        <v>-4294.8945795600002</v>
      </c>
      <c r="AI24" s="10">
        <v>-4156.6081045700003</v>
      </c>
      <c r="AJ24" s="11">
        <f>SUM(AF24:AI24)</f>
        <v>-16583.169780890003</v>
      </c>
      <c r="AK24" s="10">
        <v>-4271.2225670400003</v>
      </c>
      <c r="AL24" s="10">
        <v>-4456.3850454699996</v>
      </c>
      <c r="AM24" s="10">
        <v>-5113.8580945599997</v>
      </c>
      <c r="AN24" s="10">
        <v>-4209.5212658399996</v>
      </c>
      <c r="AO24" s="11">
        <f>SUM(AK24:AN24)</f>
        <v>-18050.986972910003</v>
      </c>
      <c r="AP24" s="10">
        <v>-4289.5714719500002</v>
      </c>
      <c r="AQ24" s="10">
        <v>-3831.0885224600001</v>
      </c>
      <c r="AR24" s="10">
        <v>-4246.5205657799997</v>
      </c>
      <c r="AS24" s="10">
        <v>-4815.4086765155598</v>
      </c>
      <c r="AT24" s="11">
        <f>SUM(AP24:AS24)</f>
        <v>-17182.58923670556</v>
      </c>
      <c r="AU24" s="11">
        <v>-4419.29551618</v>
      </c>
      <c r="AV24" s="11">
        <v>-5077.6173747800003</v>
      </c>
      <c r="AW24" s="11">
        <v>-5075.08608172</v>
      </c>
      <c r="AX24" s="11">
        <v>-5251.5065561299998</v>
      </c>
      <c r="AY24" s="11">
        <f>SUM(AU24:AX24)</f>
        <v>-19823.505528810001</v>
      </c>
      <c r="AZ24" s="11">
        <v>-6850.8340505699998</v>
      </c>
      <c r="BA24" s="11">
        <v>-6315.8830300700001</v>
      </c>
      <c r="BB24" s="11">
        <v>-5762.6926921900003</v>
      </c>
      <c r="BC24" s="11">
        <v>-6695.1698299600002</v>
      </c>
      <c r="BD24" s="11">
        <f>SUM(AZ24:BC24)</f>
        <v>-25624.57960279</v>
      </c>
      <c r="BE24" s="11">
        <v>-5449.1915087199995</v>
      </c>
      <c r="BF24" s="11">
        <v>-6354.8433196300002</v>
      </c>
      <c r="BG24" s="11">
        <v>-6876.3254505699997</v>
      </c>
      <c r="BH24" s="11">
        <v>-5258.2585955200002</v>
      </c>
      <c r="BI24" s="11">
        <f>SUM(BE24:BH24)</f>
        <v>-23938.618874439999</v>
      </c>
      <c r="BJ24" s="11">
        <v>-5635.3699211800003</v>
      </c>
      <c r="BK24" s="11">
        <v>-7454.4504025899996</v>
      </c>
      <c r="BL24" s="11">
        <v>-6731.1783157299997</v>
      </c>
      <c r="BM24" s="11">
        <v>-4397.1510516500002</v>
      </c>
      <c r="BN24" s="11">
        <f>SUM(BJ24:BM24)</f>
        <v>-24218.14969115</v>
      </c>
      <c r="BO24" s="11">
        <v>-7339.9823811599999</v>
      </c>
      <c r="BP24" s="11">
        <v>-8378.3965792500003</v>
      </c>
      <c r="BQ24" s="11">
        <v>-6877.6974063399994</v>
      </c>
      <c r="BR24" s="99"/>
    </row>
    <row r="25" spans="1:84" ht="4.1500000000000004" customHeight="1">
      <c r="A25" s="8"/>
      <c r="B25" s="8"/>
      <c r="C25" s="8"/>
      <c r="D25" s="14"/>
      <c r="E25" s="14"/>
      <c r="F25" s="8"/>
      <c r="G25" s="28"/>
      <c r="H25" s="28"/>
      <c r="I25" s="29"/>
      <c r="J25" s="29"/>
      <c r="K25" s="29"/>
      <c r="L25" s="28"/>
      <c r="M25" s="28"/>
      <c r="N25" s="29"/>
      <c r="O25" s="29"/>
      <c r="P25" s="29"/>
      <c r="Q25" s="28"/>
      <c r="R25" s="29"/>
      <c r="S25" s="29"/>
      <c r="T25" s="29"/>
      <c r="U25" s="29"/>
      <c r="V25" s="28"/>
      <c r="W25" s="29"/>
      <c r="X25" s="29"/>
      <c r="Y25" s="29"/>
      <c r="Z25" s="29"/>
      <c r="AA25" s="28"/>
      <c r="AB25" s="28"/>
      <c r="AC25" s="28"/>
      <c r="AD25" s="28"/>
      <c r="AE25" s="29"/>
      <c r="AF25" s="28"/>
      <c r="AG25" s="28"/>
      <c r="AH25" s="28"/>
      <c r="AI25" s="28"/>
      <c r="AJ25" s="29"/>
      <c r="AK25" s="28"/>
      <c r="AL25" s="28"/>
      <c r="AM25" s="28"/>
      <c r="AN25" s="28"/>
      <c r="AO25" s="29"/>
      <c r="AP25" s="28"/>
      <c r="AQ25" s="28"/>
      <c r="AR25" s="28"/>
      <c r="AS25" s="28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11"/>
      <c r="BJ25" s="29"/>
      <c r="BK25" s="29"/>
      <c r="BL25" s="29"/>
      <c r="BM25" s="42"/>
      <c r="BN25" s="11"/>
      <c r="BO25" s="29"/>
      <c r="BP25" s="29"/>
      <c r="BQ25" s="29"/>
      <c r="BR25" s="101"/>
    </row>
    <row r="26" spans="1:84">
      <c r="A26" s="9" t="s">
        <v>37</v>
      </c>
      <c r="B26" s="10">
        <v>3248.1237149072699</v>
      </c>
      <c r="C26" s="10">
        <v>4166.7334982856901</v>
      </c>
      <c r="D26" s="11">
        <v>3029.0205645811998</v>
      </c>
      <c r="E26" s="11">
        <v>2894.7486605321001</v>
      </c>
      <c r="F26" s="10">
        <f>SUM(B26:E26)</f>
        <v>13338.626438306259</v>
      </c>
      <c r="G26" s="10">
        <v>3630.364645788</v>
      </c>
      <c r="H26" s="10">
        <v>4055.2169693147998</v>
      </c>
      <c r="I26" s="11">
        <v>3081.4490700030001</v>
      </c>
      <c r="J26" s="11">
        <v>3252.9818292493001</v>
      </c>
      <c r="K26" s="11">
        <f>SUM(G26:J26)</f>
        <v>14020.012514355099</v>
      </c>
      <c r="L26" s="11">
        <v>3856.3917266000099</v>
      </c>
      <c r="M26" s="11">
        <v>3787.3514417849401</v>
      </c>
      <c r="N26" s="11">
        <v>3445.4942504670998</v>
      </c>
      <c r="O26" s="11">
        <v>3070.1183320583</v>
      </c>
      <c r="P26" s="11">
        <f>SUM(L26:O26)</f>
        <v>14159.35575091035</v>
      </c>
      <c r="Q26" s="11">
        <v>2962.7185374947899</v>
      </c>
      <c r="R26" s="11">
        <v>3560.4073740662602</v>
      </c>
      <c r="S26" s="11">
        <v>2679.4385142022802</v>
      </c>
      <c r="T26" s="11">
        <v>2505.0229422495099</v>
      </c>
      <c r="U26" s="11">
        <f>SUM(Q26:T26)</f>
        <v>11707.587368012841</v>
      </c>
      <c r="V26" s="11">
        <v>2597.6566272284199</v>
      </c>
      <c r="W26" s="11">
        <v>3180.4880732952201</v>
      </c>
      <c r="X26" s="11">
        <v>2942.5588719822199</v>
      </c>
      <c r="Y26" s="11">
        <v>2826.1363053660998</v>
      </c>
      <c r="Z26" s="11">
        <f>SUM(V26:Y26)</f>
        <v>11546.83987787196</v>
      </c>
      <c r="AA26" s="10">
        <v>4868.51440681237</v>
      </c>
      <c r="AB26" s="10">
        <v>3674.5578563844801</v>
      </c>
      <c r="AC26" s="10">
        <v>2876.7506628167398</v>
      </c>
      <c r="AD26" s="10">
        <v>3105.16335285586</v>
      </c>
      <c r="AE26" s="11">
        <f>SUM(AA26:AD26)</f>
        <v>14524.986278869448</v>
      </c>
      <c r="AF26" s="10">
        <v>3726.4108222781601</v>
      </c>
      <c r="AG26" s="10">
        <v>4669.5046773034801</v>
      </c>
      <c r="AH26" s="10">
        <v>3328.6192025498999</v>
      </c>
      <c r="AI26" s="10">
        <v>3166.45880894127</v>
      </c>
      <c r="AJ26" s="11">
        <f>SUM(AF26:AI26)</f>
        <v>14890.993511072811</v>
      </c>
      <c r="AK26" s="10">
        <v>4078.3682663074601</v>
      </c>
      <c r="AL26" s="10">
        <v>5103.2278854061296</v>
      </c>
      <c r="AM26" s="10">
        <v>3584.8608751002798</v>
      </c>
      <c r="AN26" s="10">
        <v>3313.5373256490102</v>
      </c>
      <c r="AO26" s="11">
        <f>SUM(AK26:AN26)</f>
        <v>16079.99435246288</v>
      </c>
      <c r="AP26" s="10">
        <v>3789.9157164021399</v>
      </c>
      <c r="AQ26" s="10">
        <v>2428.63715698639</v>
      </c>
      <c r="AR26" s="10">
        <v>2806.5603992469</v>
      </c>
      <c r="AS26" s="10">
        <v>4299.1624562286497</v>
      </c>
      <c r="AT26" s="11">
        <f>SUM(AP26:AS26)</f>
        <v>13324.275728864079</v>
      </c>
      <c r="AU26" s="11">
        <v>3421.6780146889901</v>
      </c>
      <c r="AV26" s="11">
        <v>4299.4649045464503</v>
      </c>
      <c r="AW26" s="11">
        <v>5366.19878325639</v>
      </c>
      <c r="AX26" s="11">
        <v>4698.7064684106199</v>
      </c>
      <c r="AY26" s="11">
        <f>SUM(AU26:AX26)</f>
        <v>17786.04817090245</v>
      </c>
      <c r="AZ26" s="11">
        <v>5312.7880343525503</v>
      </c>
      <c r="BA26" s="11">
        <v>6272.3485991707703</v>
      </c>
      <c r="BB26" s="11">
        <v>5249.1538201191997</v>
      </c>
      <c r="BC26" s="11">
        <v>4876.3752154622298</v>
      </c>
      <c r="BD26" s="11">
        <f>SUM(AZ26:BC26)</f>
        <v>21710.66566910475</v>
      </c>
      <c r="BE26" s="11">
        <v>4895.5774540918701</v>
      </c>
      <c r="BF26" s="11">
        <v>5642.9098711629204</v>
      </c>
      <c r="BG26" s="11">
        <v>4927.4518026283204</v>
      </c>
      <c r="BH26" s="11">
        <v>5561.3958038810697</v>
      </c>
      <c r="BI26" s="11">
        <f>SUM(BE26:BH26)</f>
        <v>21027.334931764181</v>
      </c>
      <c r="BJ26" s="11">
        <v>4550.5071321625801</v>
      </c>
      <c r="BK26" s="11">
        <v>4347.15614390887</v>
      </c>
      <c r="BL26" s="11">
        <v>6589.3043923472796</v>
      </c>
      <c r="BM26" s="11">
        <v>4630.2990957861002</v>
      </c>
      <c r="BN26" s="11">
        <f>SUM(BJ26:BM26)</f>
        <v>20117.266764204829</v>
      </c>
      <c r="BO26" s="11">
        <v>4614.6688909817904</v>
      </c>
      <c r="BP26" s="11">
        <v>5334.57064631092</v>
      </c>
      <c r="BQ26" s="11">
        <v>12322.574543563082</v>
      </c>
      <c r="BR26" s="99"/>
    </row>
    <row r="27" spans="1:84" ht="4.1500000000000004" customHeight="1">
      <c r="A27" s="8"/>
      <c r="B27" s="8"/>
      <c r="C27" s="21"/>
      <c r="D27" s="21"/>
      <c r="E27" s="14"/>
      <c r="F27" s="8"/>
      <c r="G27" s="28"/>
      <c r="H27" s="30"/>
      <c r="I27" s="30"/>
      <c r="J27" s="29"/>
      <c r="K27" s="29"/>
      <c r="L27" s="28"/>
      <c r="M27" s="28"/>
      <c r="N27" s="30"/>
      <c r="O27" s="29"/>
      <c r="P27" s="29"/>
      <c r="Q27" s="28"/>
      <c r="R27" s="30"/>
      <c r="S27" s="29"/>
      <c r="T27" s="29"/>
      <c r="U27" s="29"/>
      <c r="V27" s="28"/>
      <c r="W27" s="30"/>
      <c r="X27" s="29"/>
      <c r="Y27" s="29"/>
      <c r="Z27" s="29"/>
      <c r="AA27" s="28"/>
      <c r="AB27" s="28"/>
      <c r="AC27" s="28"/>
      <c r="AD27" s="28"/>
      <c r="AE27" s="29"/>
      <c r="AF27" s="28"/>
      <c r="AG27" s="28"/>
      <c r="AH27" s="28"/>
      <c r="AI27" s="28"/>
      <c r="AJ27" s="29"/>
      <c r="AK27" s="28"/>
      <c r="AL27" s="28"/>
      <c r="AM27" s="28"/>
      <c r="AN27" s="28"/>
      <c r="AO27" s="29"/>
      <c r="AP27" s="28"/>
      <c r="AQ27" s="28"/>
      <c r="AR27" s="28"/>
      <c r="AS27" s="28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42"/>
      <c r="BN27" s="42"/>
      <c r="BO27" s="29"/>
      <c r="BP27" s="29"/>
      <c r="BQ27" s="29"/>
      <c r="BR27" s="101"/>
    </row>
    <row r="28" spans="1:84">
      <c r="A28" s="33" t="s">
        <v>17</v>
      </c>
      <c r="B28" s="15">
        <f>B26+B7</f>
        <v>24125.977806208972</v>
      </c>
      <c r="C28" s="15">
        <f t="shared" ref="C28:AT28" si="38">C26+C7</f>
        <v>26305.86996671369</v>
      </c>
      <c r="D28" s="15">
        <f t="shared" si="38"/>
        <v>22976.6713116354</v>
      </c>
      <c r="E28" s="15">
        <f t="shared" si="38"/>
        <v>24009.469615272603</v>
      </c>
      <c r="F28" s="15">
        <f t="shared" si="38"/>
        <v>97417.988699830661</v>
      </c>
      <c r="G28" s="15">
        <f t="shared" si="38"/>
        <v>25342.766758973998</v>
      </c>
      <c r="H28" s="15">
        <f t="shared" si="38"/>
        <v>26581.354112470795</v>
      </c>
      <c r="I28" s="15">
        <f t="shared" si="38"/>
        <v>24752.439183839593</v>
      </c>
      <c r="J28" s="15">
        <f t="shared" si="38"/>
        <v>26669.507848276498</v>
      </c>
      <c r="K28" s="15">
        <f t="shared" si="38"/>
        <v>103346.06790356089</v>
      </c>
      <c r="L28" s="15">
        <f t="shared" si="38"/>
        <v>28098.86494350091</v>
      </c>
      <c r="M28" s="15">
        <f t="shared" si="38"/>
        <v>27873.474265180441</v>
      </c>
      <c r="N28" s="15">
        <f t="shared" si="38"/>
        <v>25934.323752945296</v>
      </c>
      <c r="O28" s="15">
        <f t="shared" si="38"/>
        <v>27568.831177853404</v>
      </c>
      <c r="P28" s="15">
        <f t="shared" si="38"/>
        <v>109475.49413948006</v>
      </c>
      <c r="Q28" s="15">
        <f t="shared" si="38"/>
        <v>26263.580373390771</v>
      </c>
      <c r="R28" s="15">
        <f t="shared" si="38"/>
        <v>26002.608507376255</v>
      </c>
      <c r="S28" s="15">
        <f t="shared" si="38"/>
        <v>23600.361494863246</v>
      </c>
      <c r="T28" s="15">
        <f t="shared" si="38"/>
        <v>26017.796702050928</v>
      </c>
      <c r="U28" s="15">
        <f t="shared" si="38"/>
        <v>101884.34707768119</v>
      </c>
      <c r="V28" s="15">
        <f t="shared" si="38"/>
        <v>25880.923863792399</v>
      </c>
      <c r="W28" s="15">
        <f t="shared" si="38"/>
        <v>25857.840991241112</v>
      </c>
      <c r="X28" s="15">
        <f t="shared" si="38"/>
        <v>23649.911228868503</v>
      </c>
      <c r="Y28" s="15">
        <f t="shared" si="38"/>
        <v>25455.698201936098</v>
      </c>
      <c r="Z28" s="15">
        <f t="shared" si="38"/>
        <v>100844.3742858381</v>
      </c>
      <c r="AA28" s="15">
        <f t="shared" si="38"/>
        <v>27027.004235262364</v>
      </c>
      <c r="AB28" s="15">
        <f t="shared" si="38"/>
        <v>25509.234418100325</v>
      </c>
      <c r="AC28" s="15">
        <f t="shared" si="38"/>
        <v>24151.931418146723</v>
      </c>
      <c r="AD28" s="15">
        <f t="shared" si="38"/>
        <v>28474.838089295874</v>
      </c>
      <c r="AE28" s="15">
        <f t="shared" si="38"/>
        <v>105163.00816080529</v>
      </c>
      <c r="AF28" s="15">
        <f t="shared" si="38"/>
        <v>29174.133182008172</v>
      </c>
      <c r="AG28" s="15">
        <f t="shared" si="38"/>
        <v>33455.216192245447</v>
      </c>
      <c r="AH28" s="15">
        <f t="shared" si="38"/>
        <v>27686.059474424797</v>
      </c>
      <c r="AI28" s="15">
        <f t="shared" si="38"/>
        <v>29092.962801641261</v>
      </c>
      <c r="AJ28" s="15">
        <f t="shared" si="38"/>
        <v>119408.37165031966</v>
      </c>
      <c r="AK28" s="15">
        <f t="shared" si="38"/>
        <v>31712.929886897466</v>
      </c>
      <c r="AL28" s="15">
        <f t="shared" si="38"/>
        <v>35408.575268516135</v>
      </c>
      <c r="AM28" s="15">
        <f t="shared" si="38"/>
        <v>28319.950664340264</v>
      </c>
      <c r="AN28" s="15">
        <f t="shared" si="38"/>
        <v>31319.793383158994</v>
      </c>
      <c r="AO28" s="15">
        <f t="shared" ref="AO28" si="39">AO26+AO7</f>
        <v>126761.24920291285</v>
      </c>
      <c r="AP28" s="15">
        <f t="shared" si="38"/>
        <v>30590.749173919263</v>
      </c>
      <c r="AQ28" s="15">
        <f t="shared" si="38"/>
        <v>22000.280421098883</v>
      </c>
      <c r="AR28" s="15">
        <f t="shared" si="38"/>
        <v>23483.236947060355</v>
      </c>
      <c r="AS28" s="15">
        <f t="shared" si="38"/>
        <v>30314.946533446582</v>
      </c>
      <c r="AT28" s="15">
        <f t="shared" si="38"/>
        <v>106389.21307552507</v>
      </c>
      <c r="AU28" s="15">
        <f t="shared" ref="AU28:AV28" si="40">AU26+AU7</f>
        <v>35171.929842428981</v>
      </c>
      <c r="AV28" s="15">
        <f t="shared" si="40"/>
        <v>38826.492863706444</v>
      </c>
      <c r="AW28" s="15">
        <f t="shared" ref="AW28:BA28" si="41">AW26+AW7</f>
        <v>41022.687264346401</v>
      </c>
      <c r="AX28" s="15">
        <f t="shared" si="41"/>
        <v>42626.172594840638</v>
      </c>
      <c r="AY28" s="15">
        <f t="shared" si="41"/>
        <v>157647.28256532244</v>
      </c>
      <c r="AZ28" s="15">
        <f t="shared" ref="AZ28" si="42">AZ26+AZ7</f>
        <v>45237.550761511084</v>
      </c>
      <c r="BA28" s="15">
        <f t="shared" si="41"/>
        <v>50851.082198280754</v>
      </c>
      <c r="BB28" s="15">
        <f t="shared" ref="BB28:BD28" si="43">BB26+BB7</f>
        <v>41950.975296506207</v>
      </c>
      <c r="BC28" s="15">
        <f t="shared" si="43"/>
        <v>41357.426273336823</v>
      </c>
      <c r="BD28" s="15">
        <f t="shared" si="43"/>
        <v>179397.03452963487</v>
      </c>
      <c r="BE28" s="15">
        <f t="shared" ref="BE28" si="44">BE26+BE7</f>
        <v>45369.305846485593</v>
      </c>
      <c r="BF28" s="15">
        <f>BF26+BF7</f>
        <v>43795.545244602778</v>
      </c>
      <c r="BG28" s="15">
        <f>BG26+BG7</f>
        <v>37623.593333379198</v>
      </c>
      <c r="BH28" s="15">
        <f t="shared" ref="BH28:BJ28" si="45">BH26+BH7</f>
        <v>41388.693704477744</v>
      </c>
      <c r="BI28" s="15">
        <f t="shared" si="45"/>
        <v>168177.13812894528</v>
      </c>
      <c r="BJ28" s="15">
        <f t="shared" si="45"/>
        <v>41876.856998737647</v>
      </c>
      <c r="BK28" s="15">
        <f>BK26+BK7</f>
        <v>44245.763857016434</v>
      </c>
      <c r="BL28" s="15">
        <f>BL26+BL7</f>
        <v>43253.140047107277</v>
      </c>
      <c r="BM28" s="15">
        <f t="shared" ref="BM28:BO28" si="46">BM26+BM7</f>
        <v>46383.117677042464</v>
      </c>
      <c r="BN28" s="15">
        <f t="shared" si="46"/>
        <v>175758.8785799038</v>
      </c>
      <c r="BO28" s="15">
        <f t="shared" si="46"/>
        <v>47429.786661453443</v>
      </c>
      <c r="BP28" s="15">
        <f>BP26+BP7</f>
        <v>51810.377894003643</v>
      </c>
      <c r="BQ28" s="15">
        <f t="shared" ref="BQ28" si="47">BQ26+BQ7</f>
        <v>53155.741127010886</v>
      </c>
      <c r="BR28" s="99"/>
    </row>
    <row r="29" spans="1:84">
      <c r="A29" s="1" t="s">
        <v>20</v>
      </c>
      <c r="BM29" s="41"/>
      <c r="BN29" s="41"/>
    </row>
    <row r="30" spans="1:84">
      <c r="A30" s="24" t="s">
        <v>36</v>
      </c>
      <c r="B30" s="22"/>
      <c r="C30" s="22"/>
      <c r="D30" s="22"/>
      <c r="E30" s="22"/>
      <c r="F30" s="22"/>
      <c r="G30" s="23"/>
      <c r="H30" s="23"/>
      <c r="I30" s="23"/>
      <c r="J30" s="23"/>
      <c r="K30" s="23"/>
      <c r="N30" s="23"/>
      <c r="O30" s="23"/>
      <c r="P30" s="23"/>
      <c r="R30" s="23"/>
      <c r="S30" s="23"/>
      <c r="T30" s="23"/>
      <c r="U30" s="23"/>
      <c r="W30" s="23"/>
      <c r="X30" s="23"/>
      <c r="Y30" s="23"/>
      <c r="Z30" s="23"/>
      <c r="AE30" s="23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>
      <c r="A31" s="2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</row>
    <row r="33" spans="1:70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</row>
    <row r="34" spans="1:70">
      <c r="L34" s="26"/>
      <c r="Q34" s="26"/>
      <c r="V34" s="26"/>
    </row>
    <row r="35" spans="1:70">
      <c r="L35" s="26"/>
      <c r="Q35" s="26"/>
      <c r="V35" s="26"/>
    </row>
    <row r="36" spans="1:70">
      <c r="L36" s="26"/>
      <c r="Q36" s="26"/>
      <c r="V36" s="26"/>
    </row>
    <row r="37" spans="1:70">
      <c r="A37" s="34"/>
      <c r="L37" s="25"/>
      <c r="Q37" s="25"/>
      <c r="V37" s="25"/>
    </row>
    <row r="38" spans="1:70">
      <c r="A38" s="34"/>
      <c r="L38" s="26"/>
      <c r="Q38" s="26"/>
      <c r="V38" s="26"/>
    </row>
    <row r="39" spans="1:70">
      <c r="L39" s="25"/>
      <c r="Q39" s="25"/>
      <c r="V39" s="25"/>
    </row>
    <row r="40" spans="1:70">
      <c r="L40" s="26"/>
      <c r="Q40" s="26"/>
      <c r="V40" s="26"/>
    </row>
    <row r="41" spans="1:70">
      <c r="L41" s="26"/>
      <c r="Q41" s="26"/>
      <c r="V41" s="26"/>
    </row>
    <row r="42" spans="1:70">
      <c r="L42" s="26"/>
      <c r="Q42" s="26"/>
      <c r="V42" s="26"/>
    </row>
    <row r="43" spans="1:70">
      <c r="L43" s="25"/>
      <c r="Q43" s="25"/>
      <c r="V43" s="25"/>
    </row>
    <row r="44" spans="1:70">
      <c r="L44" s="26"/>
      <c r="Q44" s="26"/>
      <c r="V44" s="26"/>
    </row>
    <row r="45" spans="1:70">
      <c r="L45" s="26"/>
      <c r="Q45" s="26"/>
      <c r="V45" s="26"/>
    </row>
    <row r="46" spans="1:70">
      <c r="L46" s="26"/>
      <c r="Q46" s="26"/>
      <c r="V46" s="26"/>
    </row>
    <row r="47" spans="1:70">
      <c r="L47" s="25"/>
      <c r="Q47" s="25"/>
      <c r="V47" s="25"/>
    </row>
    <row r="48" spans="1:70">
      <c r="L48" s="26"/>
      <c r="Q48" s="26"/>
      <c r="V48" s="26"/>
    </row>
    <row r="49" spans="12:22">
      <c r="L49" s="25"/>
      <c r="Q49" s="25"/>
      <c r="V49" s="25"/>
    </row>
    <row r="50" spans="12:22">
      <c r="L50" s="27"/>
      <c r="Q50" s="27"/>
      <c r="V50" s="27"/>
    </row>
    <row r="51" spans="12:22">
      <c r="L51" s="25"/>
      <c r="Q51" s="25"/>
      <c r="V51" s="25"/>
    </row>
    <row r="52" spans="12:22">
      <c r="L52" s="27"/>
      <c r="Q52" s="27"/>
      <c r="V52" s="27"/>
    </row>
    <row r="53" spans="12:22">
      <c r="L53" s="25"/>
      <c r="Q53" s="25"/>
      <c r="V53" s="25"/>
    </row>
  </sheetData>
  <mergeCells count="14">
    <mergeCell ref="B5:F5"/>
    <mergeCell ref="G5:K5"/>
    <mergeCell ref="L5:P5"/>
    <mergeCell ref="AA5:AE5"/>
    <mergeCell ref="AZ5:BD5"/>
    <mergeCell ref="AU5:AY5"/>
    <mergeCell ref="V5:Z5"/>
    <mergeCell ref="Q5:U5"/>
    <mergeCell ref="BE5:BI5"/>
    <mergeCell ref="AP5:AT5"/>
    <mergeCell ref="AK5:AO5"/>
    <mergeCell ref="AF5:AJ5"/>
    <mergeCell ref="BJ5:BN5"/>
    <mergeCell ref="BO5:BQ5"/>
  </mergeCells>
  <pageMargins left="0.7" right="0.7" top="0.75" bottom="0.75" header="0.3" footer="0.3"/>
  <pageSetup paperSize="9" orientation="portrait" r:id="rId1"/>
  <ignoredErrors>
    <ignoredError sqref="BN13:BN14 BN17:BN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9576-DDD6-43C0-A325-1C1A2C8176C9}">
  <dimension ref="A1:BQ21"/>
  <sheetViews>
    <sheetView showGridLines="0" workbookViewId="0">
      <pane xSplit="1" ySplit="6" topLeftCell="AW7" activePane="bottomRight" state="frozen"/>
      <selection pane="topRight" activeCell="B1" sqref="B1"/>
      <selection pane="bottomLeft" activeCell="A7" sqref="A7"/>
      <selection pane="bottomRight" activeCell="BO5" sqref="BO5:BQ5"/>
    </sheetView>
  </sheetViews>
  <sheetFormatPr baseColWidth="10" defaultColWidth="10.7109375" defaultRowHeight="14.25"/>
  <cols>
    <col min="1" max="1" width="34.28515625" style="43" customWidth="1"/>
    <col min="2" max="63" width="10.7109375" style="43"/>
    <col min="64" max="66" width="10.7109375" style="43" customWidth="1"/>
    <col min="67" max="16384" width="10.7109375" style="43"/>
  </cols>
  <sheetData>
    <row r="1" spans="1:69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69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1:69" ht="3.6" customHeight="1"/>
    <row r="4" spans="1:69" ht="3.6" customHeight="1"/>
    <row r="5" spans="1:69" s="45" customFormat="1" ht="13.9" customHeight="1">
      <c r="A5" s="44"/>
      <c r="B5" s="88">
        <v>2012</v>
      </c>
      <c r="C5" s="89"/>
      <c r="D5" s="89"/>
      <c r="E5" s="89"/>
      <c r="F5" s="90"/>
      <c r="G5" s="91">
        <v>2013</v>
      </c>
      <c r="H5" s="92"/>
      <c r="I5" s="92"/>
      <c r="J5" s="92"/>
      <c r="K5" s="93"/>
      <c r="L5" s="94">
        <v>2014</v>
      </c>
      <c r="M5" s="95"/>
      <c r="N5" s="95"/>
      <c r="O5" s="95"/>
      <c r="P5" s="96"/>
      <c r="Q5" s="82">
        <v>2015</v>
      </c>
      <c r="R5" s="83"/>
      <c r="S5" s="83"/>
      <c r="T5" s="83"/>
      <c r="U5" s="84"/>
      <c r="V5" s="82">
        <v>2016</v>
      </c>
      <c r="W5" s="83"/>
      <c r="X5" s="83"/>
      <c r="Y5" s="83"/>
      <c r="Z5" s="84"/>
      <c r="AA5" s="82">
        <v>2017</v>
      </c>
      <c r="AB5" s="83"/>
      <c r="AC5" s="83"/>
      <c r="AD5" s="83"/>
      <c r="AE5" s="84"/>
      <c r="AF5" s="82">
        <v>2018</v>
      </c>
      <c r="AG5" s="83"/>
      <c r="AH5" s="83"/>
      <c r="AI5" s="83"/>
      <c r="AJ5" s="84"/>
      <c r="AK5" s="82">
        <v>2019</v>
      </c>
      <c r="AL5" s="83"/>
      <c r="AM5" s="83"/>
      <c r="AN5" s="83"/>
      <c r="AO5" s="84"/>
      <c r="AP5" s="82">
        <v>2020</v>
      </c>
      <c r="AQ5" s="83"/>
      <c r="AR5" s="83"/>
      <c r="AS5" s="83"/>
      <c r="AT5" s="84"/>
      <c r="AU5" s="85">
        <v>2021</v>
      </c>
      <c r="AV5" s="86"/>
      <c r="AW5" s="86"/>
      <c r="AX5" s="86"/>
      <c r="AY5" s="87"/>
      <c r="AZ5" s="85">
        <v>2022</v>
      </c>
      <c r="BA5" s="86"/>
      <c r="BB5" s="86"/>
      <c r="BC5" s="86"/>
      <c r="BD5" s="87"/>
      <c r="BE5" s="88" t="s">
        <v>40</v>
      </c>
      <c r="BF5" s="89"/>
      <c r="BG5" s="89"/>
      <c r="BH5" s="89"/>
      <c r="BI5" s="90"/>
      <c r="BJ5" s="88" t="s">
        <v>38</v>
      </c>
      <c r="BK5" s="89"/>
      <c r="BL5" s="89"/>
      <c r="BM5" s="89"/>
      <c r="BN5" s="90"/>
      <c r="BO5" s="91" t="s">
        <v>39</v>
      </c>
      <c r="BP5" s="92"/>
      <c r="BQ5" s="93"/>
    </row>
    <row r="6" spans="1:69">
      <c r="A6" s="46"/>
      <c r="B6" s="47" t="s">
        <v>0</v>
      </c>
      <c r="C6" s="48" t="s">
        <v>1</v>
      </c>
      <c r="D6" s="48" t="s">
        <v>2</v>
      </c>
      <c r="E6" s="49" t="s">
        <v>3</v>
      </c>
      <c r="F6" s="50" t="s">
        <v>4</v>
      </c>
      <c r="G6" s="47" t="s">
        <v>0</v>
      </c>
      <c r="H6" s="48" t="s">
        <v>1</v>
      </c>
      <c r="I6" s="48" t="s">
        <v>2</v>
      </c>
      <c r="J6" s="49" t="s">
        <v>3</v>
      </c>
      <c r="K6" s="50" t="s">
        <v>4</v>
      </c>
      <c r="L6" s="47" t="s">
        <v>0</v>
      </c>
      <c r="M6" s="48" t="s">
        <v>1</v>
      </c>
      <c r="N6" s="48" t="s">
        <v>2</v>
      </c>
      <c r="O6" s="49" t="s">
        <v>3</v>
      </c>
      <c r="P6" s="50" t="s">
        <v>4</v>
      </c>
      <c r="Q6" s="47" t="s">
        <v>0</v>
      </c>
      <c r="R6" s="48" t="s">
        <v>1</v>
      </c>
      <c r="S6" s="48" t="s">
        <v>2</v>
      </c>
      <c r="T6" s="49" t="s">
        <v>3</v>
      </c>
      <c r="U6" s="50" t="s">
        <v>4</v>
      </c>
      <c r="V6" s="47" t="s">
        <v>0</v>
      </c>
      <c r="W6" s="48" t="s">
        <v>1</v>
      </c>
      <c r="X6" s="48" t="s">
        <v>2</v>
      </c>
      <c r="Y6" s="49" t="s">
        <v>3</v>
      </c>
      <c r="Z6" s="50" t="s">
        <v>4</v>
      </c>
      <c r="AA6" s="47" t="s">
        <v>0</v>
      </c>
      <c r="AB6" s="48" t="s">
        <v>1</v>
      </c>
      <c r="AC6" s="48" t="s">
        <v>2</v>
      </c>
      <c r="AD6" s="49" t="s">
        <v>3</v>
      </c>
      <c r="AE6" s="50" t="s">
        <v>4</v>
      </c>
      <c r="AF6" s="47" t="s">
        <v>0</v>
      </c>
      <c r="AG6" s="48" t="s">
        <v>1</v>
      </c>
      <c r="AH6" s="48" t="s">
        <v>2</v>
      </c>
      <c r="AI6" s="49" t="s">
        <v>3</v>
      </c>
      <c r="AJ6" s="50" t="s">
        <v>4</v>
      </c>
      <c r="AK6" s="47" t="s">
        <v>0</v>
      </c>
      <c r="AL6" s="48" t="s">
        <v>1</v>
      </c>
      <c r="AM6" s="48" t="s">
        <v>2</v>
      </c>
      <c r="AN6" s="49" t="s">
        <v>3</v>
      </c>
      <c r="AO6" s="50" t="s">
        <v>4</v>
      </c>
      <c r="AP6" s="47" t="s">
        <v>0</v>
      </c>
      <c r="AQ6" s="48" t="s">
        <v>1</v>
      </c>
      <c r="AR6" s="48" t="s">
        <v>2</v>
      </c>
      <c r="AS6" s="49" t="s">
        <v>3</v>
      </c>
      <c r="AT6" s="50" t="s">
        <v>4</v>
      </c>
      <c r="AU6" s="47" t="s">
        <v>0</v>
      </c>
      <c r="AV6" s="48" t="s">
        <v>1</v>
      </c>
      <c r="AW6" s="48" t="s">
        <v>2</v>
      </c>
      <c r="AX6" s="49" t="s">
        <v>3</v>
      </c>
      <c r="AY6" s="50" t="s">
        <v>4</v>
      </c>
      <c r="AZ6" s="47" t="s">
        <v>0</v>
      </c>
      <c r="BA6" s="48" t="s">
        <v>1</v>
      </c>
      <c r="BB6" s="48" t="s">
        <v>2</v>
      </c>
      <c r="BC6" s="49" t="s">
        <v>3</v>
      </c>
      <c r="BD6" s="50" t="s">
        <v>4</v>
      </c>
      <c r="BE6" s="47" t="s">
        <v>0</v>
      </c>
      <c r="BF6" s="48" t="s">
        <v>1</v>
      </c>
      <c r="BG6" s="48" t="s">
        <v>2</v>
      </c>
      <c r="BH6" s="49" t="s">
        <v>3</v>
      </c>
      <c r="BI6" s="50" t="s">
        <v>4</v>
      </c>
      <c r="BJ6" s="47" t="s">
        <v>0</v>
      </c>
      <c r="BK6" s="48" t="s">
        <v>1</v>
      </c>
      <c r="BL6" s="48" t="s">
        <v>2</v>
      </c>
      <c r="BM6" s="49" t="s">
        <v>3</v>
      </c>
      <c r="BN6" s="50" t="s">
        <v>4</v>
      </c>
      <c r="BO6" s="47" t="s">
        <v>0</v>
      </c>
      <c r="BP6" s="48" t="s">
        <v>1</v>
      </c>
      <c r="BQ6" s="49" t="s">
        <v>2</v>
      </c>
    </row>
    <row r="7" spans="1:69" s="56" customFormat="1" ht="14.45" customHeight="1">
      <c r="A7" s="51" t="s">
        <v>23</v>
      </c>
      <c r="B7" s="52">
        <v>16028.142915848741</v>
      </c>
      <c r="C7" s="53">
        <v>17991.732207415738</v>
      </c>
      <c r="D7" s="53">
        <v>24056.513906486947</v>
      </c>
      <c r="E7" s="54">
        <v>27656.447156100607</v>
      </c>
      <c r="F7" s="55">
        <v>85732.836185852037</v>
      </c>
      <c r="G7" s="52">
        <v>17576.247680259999</v>
      </c>
      <c r="H7" s="53">
        <v>20868.796003719999</v>
      </c>
      <c r="I7" s="53">
        <v>26557.977923152608</v>
      </c>
      <c r="J7" s="54">
        <v>30775.661937500823</v>
      </c>
      <c r="K7" s="55">
        <v>95778.683544633415</v>
      </c>
      <c r="L7" s="52">
        <v>20592.103928192599</v>
      </c>
      <c r="M7" s="53">
        <v>24219.37996584412</v>
      </c>
      <c r="N7" s="53">
        <v>25607.735194535169</v>
      </c>
      <c r="O7" s="54">
        <v>36193.103527614367</v>
      </c>
      <c r="P7" s="55">
        <v>106612.32261618625</v>
      </c>
      <c r="Q7" s="52">
        <v>20349.071662980579</v>
      </c>
      <c r="R7" s="53">
        <v>24968.008886116178</v>
      </c>
      <c r="S7" s="53">
        <v>27855.26757604217</v>
      </c>
      <c r="T7" s="54">
        <v>39938.25578274572</v>
      </c>
      <c r="U7" s="55">
        <v>113110.60390788465</v>
      </c>
      <c r="V7" s="52">
        <v>21879.164807861831</v>
      </c>
      <c r="W7" s="53">
        <v>24900.572495276698</v>
      </c>
      <c r="X7" s="53">
        <v>27551.313135011751</v>
      </c>
      <c r="Y7" s="54">
        <v>35309.941024844287</v>
      </c>
      <c r="Z7" s="55">
        <v>109640.99146299457</v>
      </c>
      <c r="AA7" s="52">
        <v>22542.813817102957</v>
      </c>
      <c r="AB7" s="53">
        <v>27231.441374574581</v>
      </c>
      <c r="AC7" s="53">
        <v>30773.306421629401</v>
      </c>
      <c r="AD7" s="54">
        <v>40171.260453662806</v>
      </c>
      <c r="AE7" s="55">
        <v>120718.82206696975</v>
      </c>
      <c r="AF7" s="52">
        <v>25000.37464701647</v>
      </c>
      <c r="AG7" s="53">
        <v>28515.040975953059</v>
      </c>
      <c r="AH7" s="53">
        <v>32593.404448213769</v>
      </c>
      <c r="AI7" s="54">
        <v>40307.921648049596</v>
      </c>
      <c r="AJ7" s="55">
        <v>126416.74171923289</v>
      </c>
      <c r="AK7" s="52">
        <v>26765.732256016177</v>
      </c>
      <c r="AL7" s="53">
        <v>31675.366295432999</v>
      </c>
      <c r="AM7" s="53">
        <v>33128.166858174896</v>
      </c>
      <c r="AN7" s="54">
        <v>43705.007465877701</v>
      </c>
      <c r="AO7" s="55">
        <v>135274.27287550177</v>
      </c>
      <c r="AP7" s="52">
        <v>30110.641264661288</v>
      </c>
      <c r="AQ7" s="53">
        <v>30525.575509985872</v>
      </c>
      <c r="AR7" s="53">
        <v>44351.262721471103</v>
      </c>
      <c r="AS7" s="54">
        <v>58597.968140691708</v>
      </c>
      <c r="AT7" s="55">
        <v>163585.44763680996</v>
      </c>
      <c r="AU7" s="52">
        <v>37127.533590242296</v>
      </c>
      <c r="AV7" s="53">
        <v>37763.236700159905</v>
      </c>
      <c r="AW7" s="53">
        <v>43269.340856707902</v>
      </c>
      <c r="AX7" s="54">
        <v>57738.466129239998</v>
      </c>
      <c r="AY7" s="55">
        <v>175898.57727635012</v>
      </c>
      <c r="AZ7" s="52">
        <v>35578.215160669999</v>
      </c>
      <c r="BA7" s="53">
        <v>41545.619267180002</v>
      </c>
      <c r="BB7" s="53">
        <v>49371.234246039996</v>
      </c>
      <c r="BC7" s="54">
        <v>60210.413804871401</v>
      </c>
      <c r="BD7" s="55">
        <v>186705.48247876141</v>
      </c>
      <c r="BE7" s="52">
        <v>40304.964594230099</v>
      </c>
      <c r="BF7" s="53">
        <v>42478.120203306098</v>
      </c>
      <c r="BG7" s="53">
        <v>44173.012037050001</v>
      </c>
      <c r="BH7" s="54">
        <v>60374.088362039998</v>
      </c>
      <c r="BI7" s="55">
        <v>187330.1851966262</v>
      </c>
      <c r="BJ7" s="52">
        <v>41568.895777010002</v>
      </c>
      <c r="BK7" s="53">
        <v>44649.458680490003</v>
      </c>
      <c r="BL7" s="53">
        <v>55330.376867288396</v>
      </c>
      <c r="BM7" s="54">
        <v>60344.166310188797</v>
      </c>
      <c r="BN7" s="55">
        <v>201892.89763497721</v>
      </c>
      <c r="BO7" s="52">
        <v>45667.716031389995</v>
      </c>
      <c r="BP7" s="53">
        <v>53079.665201299998</v>
      </c>
      <c r="BQ7" s="54">
        <v>52269.227344126004</v>
      </c>
    </row>
    <row r="8" spans="1:69" s="56" customFormat="1" ht="14.45" customHeight="1">
      <c r="A8" s="57" t="s">
        <v>33</v>
      </c>
      <c r="B8" s="52">
        <v>12588.96440785714</v>
      </c>
      <c r="C8" s="53">
        <v>13325.39635049714</v>
      </c>
      <c r="D8" s="53">
        <v>18121.473041328572</v>
      </c>
      <c r="E8" s="54">
        <v>19277.777000927141</v>
      </c>
      <c r="F8" s="55">
        <v>63313.610800609989</v>
      </c>
      <c r="G8" s="52">
        <v>13567.2750794</v>
      </c>
      <c r="H8" s="53">
        <v>15529.374060589998</v>
      </c>
      <c r="I8" s="53">
        <v>18819.831074692662</v>
      </c>
      <c r="J8" s="54">
        <v>22192.299240230823</v>
      </c>
      <c r="K8" s="55">
        <v>70108.779454913485</v>
      </c>
      <c r="L8" s="52">
        <v>15340.905483672599</v>
      </c>
      <c r="M8" s="53">
        <v>18918.90878992412</v>
      </c>
      <c r="N8" s="53">
        <v>19720.030293635169</v>
      </c>
      <c r="O8" s="54">
        <v>25355.82714846867</v>
      </c>
      <c r="P8" s="55">
        <v>79335.671715700562</v>
      </c>
      <c r="Q8" s="52">
        <v>16309.581668240582</v>
      </c>
      <c r="R8" s="53">
        <v>18916.875356676181</v>
      </c>
      <c r="S8" s="53">
        <v>21529.495954472171</v>
      </c>
      <c r="T8" s="54">
        <v>27908.916860786219</v>
      </c>
      <c r="U8" s="55">
        <v>84664.869840175146</v>
      </c>
      <c r="V8" s="52">
        <v>18202.759948641829</v>
      </c>
      <c r="W8" s="53">
        <v>19550.2118350167</v>
      </c>
      <c r="X8" s="53">
        <v>21489.503891871718</v>
      </c>
      <c r="Y8" s="54">
        <v>25300.509048894288</v>
      </c>
      <c r="Z8" s="55">
        <v>84542.984724424547</v>
      </c>
      <c r="AA8" s="52">
        <v>17872.750021422962</v>
      </c>
      <c r="AB8" s="53">
        <v>20874.507773314581</v>
      </c>
      <c r="AC8" s="53">
        <v>23165.585689029478</v>
      </c>
      <c r="AD8" s="54">
        <v>29777.82156954458</v>
      </c>
      <c r="AE8" s="55">
        <v>91690.665053311604</v>
      </c>
      <c r="AF8" s="52">
        <v>19993.305341416468</v>
      </c>
      <c r="AG8" s="53">
        <v>22702.52408251306</v>
      </c>
      <c r="AH8" s="53">
        <v>26282.885343553771</v>
      </c>
      <c r="AI8" s="54">
        <v>29202.115943799596</v>
      </c>
      <c r="AJ8" s="55">
        <v>98180.830711282892</v>
      </c>
      <c r="AK8" s="52">
        <v>22251.656644376188</v>
      </c>
      <c r="AL8" s="53">
        <v>24040.263090102988</v>
      </c>
      <c r="AM8" s="53">
        <v>26155.180124814939</v>
      </c>
      <c r="AN8" s="54">
        <v>32145.682050207659</v>
      </c>
      <c r="AO8" s="55">
        <v>104592.78190950178</v>
      </c>
      <c r="AP8" s="52">
        <v>25001.107305981248</v>
      </c>
      <c r="AQ8" s="53">
        <v>27216.360177225877</v>
      </c>
      <c r="AR8" s="53">
        <v>37047.935133891093</v>
      </c>
      <c r="AS8" s="54">
        <v>46630.351842701697</v>
      </c>
      <c r="AT8" s="55">
        <v>135895.75445979991</v>
      </c>
      <c r="AU8" s="52">
        <v>30664.552317412308</v>
      </c>
      <c r="AV8" s="53">
        <v>29335.438073929839</v>
      </c>
      <c r="AW8" s="53">
        <v>35086.917355477912</v>
      </c>
      <c r="AX8" s="54">
        <v>44704.531522289995</v>
      </c>
      <c r="AY8" s="55">
        <v>139791.43926911004</v>
      </c>
      <c r="AZ8" s="52">
        <v>29509.170219340001</v>
      </c>
      <c r="BA8" s="53">
        <v>32307.848775599999</v>
      </c>
      <c r="BB8" s="53">
        <v>38370.904330720005</v>
      </c>
      <c r="BC8" s="54">
        <v>41876.683172139994</v>
      </c>
      <c r="BD8" s="55">
        <v>142064.60649779998</v>
      </c>
      <c r="BE8" s="52">
        <v>31656.010969740099</v>
      </c>
      <c r="BF8" s="53">
        <v>32245.648940056104</v>
      </c>
      <c r="BG8" s="53">
        <v>34776.784814489998</v>
      </c>
      <c r="BH8" s="54">
        <v>44637.575447480005</v>
      </c>
      <c r="BI8" s="55">
        <v>143316.02017176623</v>
      </c>
      <c r="BJ8" s="52">
        <v>32458.117649100001</v>
      </c>
      <c r="BK8" s="53">
        <v>33763.557998050004</v>
      </c>
      <c r="BL8" s="53">
        <v>37563.656129198404</v>
      </c>
      <c r="BM8" s="54">
        <v>43922.229253708807</v>
      </c>
      <c r="BN8" s="55">
        <v>147707.5610300572</v>
      </c>
      <c r="BO8" s="52">
        <v>35341.236385609998</v>
      </c>
      <c r="BP8" s="53">
        <v>39582.112060779997</v>
      </c>
      <c r="BQ8" s="54">
        <v>38651.152060966</v>
      </c>
    </row>
    <row r="9" spans="1:69" ht="14.45" customHeight="1">
      <c r="A9" s="58" t="s">
        <v>24</v>
      </c>
      <c r="B9" s="59">
        <v>4569.1564610299993</v>
      </c>
      <c r="C9" s="60">
        <v>4500.2794305200005</v>
      </c>
      <c r="D9" s="60">
        <v>4900.2490163299999</v>
      </c>
      <c r="E9" s="61">
        <v>5912.9830455800002</v>
      </c>
      <c r="F9" s="62">
        <v>19882.667953460001</v>
      </c>
      <c r="G9" s="59">
        <v>5395.3655011700002</v>
      </c>
      <c r="H9" s="60">
        <v>5498.1215784799997</v>
      </c>
      <c r="I9" s="60">
        <v>5764.8653339700004</v>
      </c>
      <c r="J9" s="61">
        <v>6565.37617211</v>
      </c>
      <c r="K9" s="62">
        <v>23223.728585730001</v>
      </c>
      <c r="L9" s="59">
        <v>6095.6716292700003</v>
      </c>
      <c r="M9" s="60">
        <v>5943.7550049199999</v>
      </c>
      <c r="N9" s="60">
        <v>7460.4446839800003</v>
      </c>
      <c r="O9" s="61">
        <v>7927.4986593877102</v>
      </c>
      <c r="P9" s="62">
        <v>27427.369977557712</v>
      </c>
      <c r="Q9" s="59">
        <v>6580.5328364299994</v>
      </c>
      <c r="R9" s="60">
        <v>6703.9034070199996</v>
      </c>
      <c r="S9" s="60">
        <v>7122.2439721299997</v>
      </c>
      <c r="T9" s="61">
        <v>8034.843153565851</v>
      </c>
      <c r="U9" s="62">
        <v>28441.523369145849</v>
      </c>
      <c r="V9" s="59">
        <v>7466.7838881500002</v>
      </c>
      <c r="W9" s="60">
        <v>7238.5348183300011</v>
      </c>
      <c r="X9" s="60">
        <v>7995.3317785199997</v>
      </c>
      <c r="Y9" s="61">
        <v>8863.7300927799988</v>
      </c>
      <c r="Z9" s="62">
        <v>31564.380577779997</v>
      </c>
      <c r="AA9" s="59">
        <v>7954.189891349999</v>
      </c>
      <c r="AB9" s="60">
        <v>8153.2679622100004</v>
      </c>
      <c r="AC9" s="60">
        <v>8573.5979711500004</v>
      </c>
      <c r="AD9" s="61">
        <v>10075.87440020316</v>
      </c>
      <c r="AE9" s="62">
        <v>34756.930224913158</v>
      </c>
      <c r="AF9" s="59">
        <v>9097.6447475200002</v>
      </c>
      <c r="AG9" s="60">
        <v>9088.4038935299996</v>
      </c>
      <c r="AH9" s="60">
        <v>9543.8020378900001</v>
      </c>
      <c r="AI9" s="61">
        <v>10248.423029559999</v>
      </c>
      <c r="AJ9" s="62">
        <v>37978.273708499997</v>
      </c>
      <c r="AK9" s="59">
        <v>9219.4401733899995</v>
      </c>
      <c r="AL9" s="60">
        <v>9612.3029488399989</v>
      </c>
      <c r="AM9" s="60">
        <v>9841.4589789500005</v>
      </c>
      <c r="AN9" s="61">
        <v>11736.770596940001</v>
      </c>
      <c r="AO9" s="62">
        <v>40409.972698120007</v>
      </c>
      <c r="AP9" s="59">
        <v>9840.7363869399996</v>
      </c>
      <c r="AQ9" s="60">
        <v>9938.1631460300014</v>
      </c>
      <c r="AR9" s="60">
        <v>10487.60356799</v>
      </c>
      <c r="AS9" s="61">
        <v>13380.385722629999</v>
      </c>
      <c r="AT9" s="62">
        <v>43646.888823589994</v>
      </c>
      <c r="AU9" s="59">
        <v>10283.943143389999</v>
      </c>
      <c r="AV9" s="60">
        <v>10526.9678764</v>
      </c>
      <c r="AW9" s="60">
        <v>11014.681627739999</v>
      </c>
      <c r="AX9" s="61">
        <v>13500.474869739999</v>
      </c>
      <c r="AY9" s="62">
        <v>45326.067517269999</v>
      </c>
      <c r="AZ9" s="59">
        <v>10451.079921410001</v>
      </c>
      <c r="BA9" s="60">
        <v>11133.12774512</v>
      </c>
      <c r="BB9" s="60">
        <v>11484.546880219999</v>
      </c>
      <c r="BC9" s="61">
        <v>12786.317448809999</v>
      </c>
      <c r="BD9" s="62">
        <v>45855.07199556</v>
      </c>
      <c r="BE9" s="59">
        <v>12385.853610580001</v>
      </c>
      <c r="BF9" s="60">
        <v>12841.78259277</v>
      </c>
      <c r="BG9" s="60">
        <v>12562.832682299999</v>
      </c>
      <c r="BH9" s="61">
        <v>14154.165373219999</v>
      </c>
      <c r="BI9" s="62">
        <v>51944.634258869999</v>
      </c>
      <c r="BJ9" s="59">
        <v>13767.45234098999</v>
      </c>
      <c r="BK9" s="60">
        <v>13148.107273089998</v>
      </c>
      <c r="BL9" s="60">
        <v>14084.94313277</v>
      </c>
      <c r="BM9" s="61">
        <v>15280.257542809992</v>
      </c>
      <c r="BN9" s="62">
        <v>56280.760289659986</v>
      </c>
      <c r="BO9" s="59">
        <v>14554.24976431</v>
      </c>
      <c r="BP9" s="60">
        <v>14245.878541149999</v>
      </c>
      <c r="BQ9" s="61">
        <v>14684.144719750002</v>
      </c>
    </row>
    <row r="10" spans="1:69" ht="14.45" customHeight="1">
      <c r="A10" s="58" t="s">
        <v>25</v>
      </c>
      <c r="B10" s="59">
        <v>3084.9193642</v>
      </c>
      <c r="C10" s="60">
        <v>4324.0882325299999</v>
      </c>
      <c r="D10" s="60">
        <v>4606.1983124799999</v>
      </c>
      <c r="E10" s="61">
        <v>7883.2117902399996</v>
      </c>
      <c r="F10" s="62">
        <v>19898.417699449998</v>
      </c>
      <c r="G10" s="59">
        <v>3279.4790576199998</v>
      </c>
      <c r="H10" s="60">
        <v>4810.9964535199997</v>
      </c>
      <c r="I10" s="60">
        <v>5160.3680132699992</v>
      </c>
      <c r="J10" s="61">
        <v>8840.0559962200005</v>
      </c>
      <c r="K10" s="62">
        <v>22090.899520629999</v>
      </c>
      <c r="L10" s="59">
        <v>4006.62236180339</v>
      </c>
      <c r="M10" s="60">
        <v>5226.5092238444495</v>
      </c>
      <c r="N10" s="60">
        <v>5835.4795511053599</v>
      </c>
      <c r="O10" s="61">
        <v>9344.3383254322998</v>
      </c>
      <c r="P10" s="62">
        <v>24412.949462185497</v>
      </c>
      <c r="Q10" s="59">
        <v>4500.5198019006821</v>
      </c>
      <c r="R10" s="60">
        <v>6427.1037798851103</v>
      </c>
      <c r="S10" s="60">
        <v>6667.3159893589291</v>
      </c>
      <c r="T10" s="61">
        <v>11968.42345879907</v>
      </c>
      <c r="U10" s="62">
        <v>29563.363029943794</v>
      </c>
      <c r="V10" s="59">
        <v>5515.6322675400006</v>
      </c>
      <c r="W10" s="60">
        <v>6816.2106323300004</v>
      </c>
      <c r="X10" s="60">
        <v>6683.9967695300002</v>
      </c>
      <c r="Y10" s="61">
        <v>9112.2533922500006</v>
      </c>
      <c r="Z10" s="62">
        <v>28128.093061650001</v>
      </c>
      <c r="AA10" s="59">
        <v>4633.3243939799995</v>
      </c>
      <c r="AB10" s="60">
        <v>6604.5697534293304</v>
      </c>
      <c r="AC10" s="60">
        <v>7199.3136907900007</v>
      </c>
      <c r="AD10" s="61">
        <v>10800.683309414409</v>
      </c>
      <c r="AE10" s="62">
        <v>29237.89114761374</v>
      </c>
      <c r="AF10" s="59">
        <v>4899.2166660100002</v>
      </c>
      <c r="AG10" s="60">
        <v>6605.9156837500004</v>
      </c>
      <c r="AH10" s="60">
        <v>6806.9030286800007</v>
      </c>
      <c r="AI10" s="61">
        <v>10476.17811418</v>
      </c>
      <c r="AJ10" s="62">
        <v>28788.213492620001</v>
      </c>
      <c r="AK10" s="59">
        <v>5147.2878334699999</v>
      </c>
      <c r="AL10" s="60">
        <v>6976.2473078499988</v>
      </c>
      <c r="AM10" s="60">
        <v>7688.39432287</v>
      </c>
      <c r="AN10" s="61">
        <v>11355.288273794</v>
      </c>
      <c r="AO10" s="62">
        <v>31167.217737984</v>
      </c>
      <c r="AP10" s="59">
        <v>5605.8041386299992</v>
      </c>
      <c r="AQ10" s="60">
        <v>6095.9740229100007</v>
      </c>
      <c r="AR10" s="60">
        <v>7974.6567238600001</v>
      </c>
      <c r="AS10" s="61">
        <v>12612.49786386999</v>
      </c>
      <c r="AT10" s="62">
        <v>32288.932749269989</v>
      </c>
      <c r="AU10" s="59">
        <v>6894.3476159799993</v>
      </c>
      <c r="AV10" s="60">
        <v>9068.2063534200006</v>
      </c>
      <c r="AW10" s="60">
        <v>10480.493531509999</v>
      </c>
      <c r="AX10" s="61">
        <v>13766.63622215999</v>
      </c>
      <c r="AY10" s="62">
        <v>40209.683723069989</v>
      </c>
      <c r="AZ10" s="59">
        <v>7565.0451353700009</v>
      </c>
      <c r="BA10" s="60">
        <v>9786.7769230000013</v>
      </c>
      <c r="BB10" s="60">
        <v>9974.8288269799996</v>
      </c>
      <c r="BC10" s="61">
        <v>14009.52058946</v>
      </c>
      <c r="BD10" s="62">
        <v>41336.171474810006</v>
      </c>
      <c r="BE10" s="59">
        <v>7671.2516653099992</v>
      </c>
      <c r="BF10" s="60">
        <v>9464.6145071800001</v>
      </c>
      <c r="BG10" s="60">
        <v>9715.1335667999992</v>
      </c>
      <c r="BH10" s="61">
        <v>16337.34570667001</v>
      </c>
      <c r="BI10" s="62">
        <v>43188.345445960011</v>
      </c>
      <c r="BJ10" s="59">
        <v>7543.5047200199997</v>
      </c>
      <c r="BK10" s="60">
        <v>10066.738664099999</v>
      </c>
      <c r="BL10" s="60">
        <v>10496.927066280001</v>
      </c>
      <c r="BM10" s="61">
        <v>14720.922171049999</v>
      </c>
      <c r="BN10" s="62">
        <v>42828.09262145</v>
      </c>
      <c r="BO10" s="59">
        <v>8302.2266985899987</v>
      </c>
      <c r="BP10" s="60">
        <v>10866.066610960001</v>
      </c>
      <c r="BQ10" s="61">
        <v>11380.1866325475</v>
      </c>
    </row>
    <row r="11" spans="1:69" ht="14.45" customHeight="1">
      <c r="A11" s="58" t="s">
        <v>26</v>
      </c>
      <c r="B11" s="59">
        <v>4934.8885826271398</v>
      </c>
      <c r="C11" s="60">
        <v>4501.0286874471403</v>
      </c>
      <c r="D11" s="60">
        <v>8615.0257125185708</v>
      </c>
      <c r="E11" s="61">
        <v>5481.5821651071401</v>
      </c>
      <c r="F11" s="62">
        <v>23532.525147699991</v>
      </c>
      <c r="G11" s="59">
        <v>4892.4305206099998</v>
      </c>
      <c r="H11" s="60">
        <v>5220.2560285899999</v>
      </c>
      <c r="I11" s="60">
        <v>7894.5977274526595</v>
      </c>
      <c r="J11" s="61">
        <v>6786.8670719008205</v>
      </c>
      <c r="K11" s="62">
        <v>24794.151348553482</v>
      </c>
      <c r="L11" s="59">
        <v>5238.6114925991997</v>
      </c>
      <c r="M11" s="60">
        <v>7748.64456115967</v>
      </c>
      <c r="N11" s="60">
        <v>6424.1060585498199</v>
      </c>
      <c r="O11" s="61">
        <v>8083.9901636486093</v>
      </c>
      <c r="P11" s="62">
        <v>27495.352275957299</v>
      </c>
      <c r="Q11" s="59">
        <v>5228.5290299098997</v>
      </c>
      <c r="R11" s="60">
        <v>5785.8681697710999</v>
      </c>
      <c r="S11" s="60">
        <v>7739.9359929832508</v>
      </c>
      <c r="T11" s="61">
        <v>7905.6502484212897</v>
      </c>
      <c r="U11" s="62">
        <v>26659.98344108554</v>
      </c>
      <c r="V11" s="59">
        <v>5220.3437929518295</v>
      </c>
      <c r="W11" s="60">
        <v>5495.4663843566996</v>
      </c>
      <c r="X11" s="60">
        <v>6810.1753438217002</v>
      </c>
      <c r="Y11" s="61">
        <v>7324.5255638642802</v>
      </c>
      <c r="Z11" s="62">
        <v>24850.511084994509</v>
      </c>
      <c r="AA11" s="59">
        <v>5285.23573609296</v>
      </c>
      <c r="AB11" s="60">
        <v>6116.6700576752501</v>
      </c>
      <c r="AC11" s="60">
        <v>7392.6740270894807</v>
      </c>
      <c r="AD11" s="61">
        <v>8901.2638599269903</v>
      </c>
      <c r="AE11" s="62">
        <v>27695.843680784681</v>
      </c>
      <c r="AF11" s="59">
        <v>5996.4439278864593</v>
      </c>
      <c r="AG11" s="60">
        <v>7008.2045052330504</v>
      </c>
      <c r="AH11" s="60">
        <v>9932.1802769837905</v>
      </c>
      <c r="AI11" s="61">
        <v>8477.5148000595909</v>
      </c>
      <c r="AJ11" s="62">
        <v>31414.343510162889</v>
      </c>
      <c r="AK11" s="59">
        <v>7884.9286375161892</v>
      </c>
      <c r="AL11" s="60">
        <v>7451.7128334129902</v>
      </c>
      <c r="AM11" s="60">
        <v>8625.3268229949699</v>
      </c>
      <c r="AN11" s="61">
        <v>9053.6231794737196</v>
      </c>
      <c r="AO11" s="62">
        <v>33015.591473397864</v>
      </c>
      <c r="AP11" s="59">
        <v>9554.56678041124</v>
      </c>
      <c r="AQ11" s="60">
        <v>11182.223008285899</v>
      </c>
      <c r="AR11" s="60">
        <v>18585.674842041099</v>
      </c>
      <c r="AS11" s="61">
        <v>20637.468256201759</v>
      </c>
      <c r="AT11" s="62">
        <v>59959.932886939991</v>
      </c>
      <c r="AU11" s="59">
        <v>13486.261558042301</v>
      </c>
      <c r="AV11" s="60">
        <v>9740.2638441097988</v>
      </c>
      <c r="AW11" s="60">
        <v>13591.74219622796</v>
      </c>
      <c r="AX11" s="61">
        <v>17437.420430389939</v>
      </c>
      <c r="AY11" s="62">
        <v>54255.688028769997</v>
      </c>
      <c r="AZ11" s="59">
        <v>11493.04516256</v>
      </c>
      <c r="BA11" s="60">
        <v>11387.944107480002</v>
      </c>
      <c r="BB11" s="60">
        <v>16911.52862352</v>
      </c>
      <c r="BC11" s="61">
        <v>15080.84513387</v>
      </c>
      <c r="BD11" s="62">
        <v>54873.363027429994</v>
      </c>
      <c r="BE11" s="59">
        <v>11598.9056938501</v>
      </c>
      <c r="BF11" s="60">
        <v>9939.2518401061006</v>
      </c>
      <c r="BG11" s="60">
        <v>12498.818565389998</v>
      </c>
      <c r="BH11" s="61">
        <v>14146.064367589999</v>
      </c>
      <c r="BI11" s="62">
        <v>48183.040466936196</v>
      </c>
      <c r="BJ11" s="59">
        <v>11147.160588089999</v>
      </c>
      <c r="BK11" s="60">
        <v>10548.712060860002</v>
      </c>
      <c r="BL11" s="60">
        <v>12981.78593014839</v>
      </c>
      <c r="BM11" s="61">
        <v>13921.049539848849</v>
      </c>
      <c r="BN11" s="62">
        <v>48598.708118947237</v>
      </c>
      <c r="BO11" s="59">
        <v>12484.75992271</v>
      </c>
      <c r="BP11" s="60">
        <v>14470.166908669999</v>
      </c>
      <c r="BQ11" s="61">
        <v>12586.8207086685</v>
      </c>
    </row>
    <row r="12" spans="1:69" ht="14.45" customHeight="1">
      <c r="A12" s="63" t="s">
        <v>27</v>
      </c>
      <c r="B12" s="59">
        <v>1142.4650596500001</v>
      </c>
      <c r="C12" s="60">
        <v>1019.8602096700001</v>
      </c>
      <c r="D12" s="60">
        <v>1144.8167552899999</v>
      </c>
      <c r="E12" s="61">
        <v>1334.0299404</v>
      </c>
      <c r="F12" s="62">
        <v>4641.1719650100003</v>
      </c>
      <c r="G12" s="59">
        <v>1197.20581608</v>
      </c>
      <c r="H12" s="60">
        <v>1103.0395630200001</v>
      </c>
      <c r="I12" s="60">
        <v>1194.0342457900001</v>
      </c>
      <c r="J12" s="61">
        <v>1348.8269559199998</v>
      </c>
      <c r="K12" s="62">
        <v>4843.1065808099993</v>
      </c>
      <c r="L12" s="59">
        <v>1269.02808078</v>
      </c>
      <c r="M12" s="60">
        <v>1113.5987246500001</v>
      </c>
      <c r="N12" s="60">
        <v>1690.6053373300001</v>
      </c>
      <c r="O12" s="61">
        <v>1432.9096895260691</v>
      </c>
      <c r="P12" s="62">
        <v>5506.1418322860691</v>
      </c>
      <c r="Q12" s="59">
        <v>1259.6351855</v>
      </c>
      <c r="R12" s="60">
        <v>1128.73144404</v>
      </c>
      <c r="S12" s="60">
        <v>1232.37366275</v>
      </c>
      <c r="T12" s="61">
        <v>1338.4604612892022</v>
      </c>
      <c r="U12" s="62">
        <v>4959.2007535792018</v>
      </c>
      <c r="V12" s="59">
        <v>1298.51907474</v>
      </c>
      <c r="W12" s="60">
        <v>1155.60774941</v>
      </c>
      <c r="X12" s="60">
        <v>1311.60213499</v>
      </c>
      <c r="Y12" s="61">
        <v>1414.89625187</v>
      </c>
      <c r="Z12" s="62">
        <v>5180.6252110100004</v>
      </c>
      <c r="AA12" s="59">
        <v>1320.21619818</v>
      </c>
      <c r="AB12" s="60">
        <v>1219.1632991699998</v>
      </c>
      <c r="AC12" s="60">
        <v>1314.6147399000001</v>
      </c>
      <c r="AD12" s="61">
        <v>1462.559790852011</v>
      </c>
      <c r="AE12" s="62">
        <v>5316.5540281020112</v>
      </c>
      <c r="AF12" s="59">
        <v>1507.6135013399999</v>
      </c>
      <c r="AG12" s="60">
        <v>1455.9051795199998</v>
      </c>
      <c r="AH12" s="60">
        <v>1572.86166951</v>
      </c>
      <c r="AI12" s="61">
        <v>1635.9551587999999</v>
      </c>
      <c r="AJ12" s="62">
        <v>6172.3355091699996</v>
      </c>
      <c r="AK12" s="59">
        <v>1532.72490814</v>
      </c>
      <c r="AL12" s="60">
        <v>1540.7446468100011</v>
      </c>
      <c r="AM12" s="60">
        <v>1519.3164743500001</v>
      </c>
      <c r="AN12" s="61">
        <v>1681.9273558300001</v>
      </c>
      <c r="AO12" s="62">
        <v>6274.7133851300014</v>
      </c>
      <c r="AP12" s="59">
        <v>1541.3516643099999</v>
      </c>
      <c r="AQ12" s="60">
        <v>1385.7214294</v>
      </c>
      <c r="AR12" s="60">
        <v>1496.99690057</v>
      </c>
      <c r="AS12" s="61">
        <v>1820.4275127800001</v>
      </c>
      <c r="AT12" s="62">
        <v>6244.4975070600003</v>
      </c>
      <c r="AU12" s="59">
        <v>1510.98168278</v>
      </c>
      <c r="AV12" s="60">
        <v>1360.3598116000001</v>
      </c>
      <c r="AW12" s="60">
        <v>1554.0090235100001</v>
      </c>
      <c r="AX12" s="61">
        <v>1752.7114314599999</v>
      </c>
      <c r="AY12" s="62">
        <v>6178.0619493499998</v>
      </c>
      <c r="AZ12" s="59">
        <v>1448.17005683</v>
      </c>
      <c r="BA12" s="60">
        <v>1416.7822821999998</v>
      </c>
      <c r="BB12" s="60">
        <v>1477.4710884799999</v>
      </c>
      <c r="BC12" s="61">
        <v>1638.3948674999999</v>
      </c>
      <c r="BD12" s="62">
        <v>5980.8182950099999</v>
      </c>
      <c r="BE12" s="59">
        <v>1454.1922322800001</v>
      </c>
      <c r="BF12" s="60">
        <v>1566.4964779399997</v>
      </c>
      <c r="BG12" s="60">
        <v>1451.5362969299999</v>
      </c>
      <c r="BH12" s="61">
        <v>1462.7768311300001</v>
      </c>
      <c r="BI12" s="62">
        <v>5935.0018382800008</v>
      </c>
      <c r="BJ12" s="59">
        <v>1447.64512552</v>
      </c>
      <c r="BK12" s="60">
        <v>1331.71301073</v>
      </c>
      <c r="BL12" s="60">
        <v>1581.0825305200001</v>
      </c>
      <c r="BM12" s="61">
        <v>1551.4845768999999</v>
      </c>
      <c r="BN12" s="62">
        <v>5911.9252436700008</v>
      </c>
      <c r="BO12" s="59">
        <v>1471.23148436</v>
      </c>
      <c r="BP12" s="60">
        <v>1429.5171964199999</v>
      </c>
      <c r="BQ12" s="61">
        <v>1629.4745362399999</v>
      </c>
    </row>
    <row r="13" spans="1:69" ht="14.45" customHeight="1">
      <c r="A13" s="63" t="s">
        <v>28</v>
      </c>
      <c r="B13" s="59">
        <v>480.56681552999999</v>
      </c>
      <c r="C13" s="60">
        <v>519.72937488999992</v>
      </c>
      <c r="D13" s="60">
        <v>438.00542045000003</v>
      </c>
      <c r="E13" s="61">
        <v>399.23015206000002</v>
      </c>
      <c r="F13" s="62">
        <v>1837.5317629299998</v>
      </c>
      <c r="G13" s="59">
        <v>452.95770551999999</v>
      </c>
      <c r="H13" s="60">
        <v>458.07764226999996</v>
      </c>
      <c r="I13" s="60">
        <v>383.53959385000002</v>
      </c>
      <c r="J13" s="61">
        <v>345.19424509000004</v>
      </c>
      <c r="K13" s="62">
        <v>1639.76918673</v>
      </c>
      <c r="L13" s="59">
        <v>331.47605308000004</v>
      </c>
      <c r="M13" s="60">
        <v>416.07350008000003</v>
      </c>
      <c r="N13" s="60">
        <v>416.86001948000001</v>
      </c>
      <c r="O13" s="61">
        <v>603.69654491000006</v>
      </c>
      <c r="P13" s="62">
        <v>1768.1061175500001</v>
      </c>
      <c r="Q13" s="59">
        <v>320.75427009999999</v>
      </c>
      <c r="R13" s="60">
        <v>401.21116649999999</v>
      </c>
      <c r="S13" s="60">
        <v>269.95799259</v>
      </c>
      <c r="T13" s="61">
        <v>340.96041367999999</v>
      </c>
      <c r="U13" s="62">
        <v>1332.8838428700001</v>
      </c>
      <c r="V13" s="59">
        <v>248.35332129</v>
      </c>
      <c r="W13" s="60">
        <v>253.52881714</v>
      </c>
      <c r="X13" s="60">
        <v>235.74791755999999</v>
      </c>
      <c r="Y13" s="61">
        <v>100.67650854</v>
      </c>
      <c r="Z13" s="62">
        <v>838.30656452999995</v>
      </c>
      <c r="AA13" s="59">
        <v>214.74563075</v>
      </c>
      <c r="AB13" s="60">
        <v>323.07948427000002</v>
      </c>
      <c r="AC13" s="60">
        <v>118.27573965000002</v>
      </c>
      <c r="AD13" s="61">
        <v>252.8704304</v>
      </c>
      <c r="AE13" s="62">
        <v>908.97128507000002</v>
      </c>
      <c r="AF13" s="59">
        <v>200.4045476</v>
      </c>
      <c r="AG13" s="60">
        <v>242.02768096</v>
      </c>
      <c r="AH13" s="60">
        <v>317.73701784000002</v>
      </c>
      <c r="AI13" s="61">
        <v>227.08416840000001</v>
      </c>
      <c r="AJ13" s="62">
        <v>987.25341479999997</v>
      </c>
      <c r="AK13" s="59">
        <v>272.05898003999999</v>
      </c>
      <c r="AL13" s="60">
        <v>265.30989729999999</v>
      </c>
      <c r="AM13" s="60">
        <v>398.09604854999998</v>
      </c>
      <c r="AN13" s="61">
        <v>261.60111783000002</v>
      </c>
      <c r="AO13" s="62">
        <v>1197.0660437199999</v>
      </c>
      <c r="AP13" s="59">
        <v>695.08814152999992</v>
      </c>
      <c r="AQ13" s="60">
        <v>526.52032922000001</v>
      </c>
      <c r="AR13" s="60">
        <v>78.464633809999995</v>
      </c>
      <c r="AS13" s="61">
        <v>665.81347328000004</v>
      </c>
      <c r="AT13" s="62">
        <v>1965.88657784</v>
      </c>
      <c r="AU13" s="59">
        <v>73.383130280000003</v>
      </c>
      <c r="AV13" s="60">
        <v>97.491113540000015</v>
      </c>
      <c r="AW13" s="60">
        <v>115.32343407000002</v>
      </c>
      <c r="AX13" s="61">
        <v>284.48645649000002</v>
      </c>
      <c r="AY13" s="62">
        <v>570.68413438000005</v>
      </c>
      <c r="AZ13" s="59">
        <v>593.4868937</v>
      </c>
      <c r="BA13" s="60">
        <v>429.35821265000004</v>
      </c>
      <c r="BB13" s="60">
        <v>520.11769794999998</v>
      </c>
      <c r="BC13" s="61">
        <v>547.07457582999996</v>
      </c>
      <c r="BD13" s="62">
        <v>2090.0373801300002</v>
      </c>
      <c r="BE13" s="59">
        <v>584.45126357999993</v>
      </c>
      <c r="BF13" s="60">
        <v>497.00796678</v>
      </c>
      <c r="BG13" s="60">
        <v>424.68854327999998</v>
      </c>
      <c r="BH13" s="61">
        <v>427.06768450999999</v>
      </c>
      <c r="BI13" s="62">
        <v>1933.2154581499999</v>
      </c>
      <c r="BJ13" s="59">
        <v>654.44257828000002</v>
      </c>
      <c r="BK13" s="60">
        <v>595.39452519999998</v>
      </c>
      <c r="BL13" s="60">
        <v>641.69874712000001</v>
      </c>
      <c r="BM13" s="61">
        <v>467.60827953</v>
      </c>
      <c r="BN13" s="62">
        <v>2359.1441301300001</v>
      </c>
      <c r="BO13" s="59">
        <v>769.96935313000006</v>
      </c>
      <c r="BP13" s="60">
        <v>733.75696887000004</v>
      </c>
      <c r="BQ13" s="61">
        <v>708.11130509999998</v>
      </c>
    </row>
    <row r="14" spans="1:69" ht="14.45" customHeight="1">
      <c r="A14" s="63" t="s">
        <v>29</v>
      </c>
      <c r="B14" s="59">
        <v>1033.9068385400001</v>
      </c>
      <c r="C14" s="60">
        <v>978.82356460999995</v>
      </c>
      <c r="D14" s="60">
        <v>1055.66940636</v>
      </c>
      <c r="E14" s="61">
        <v>1072.10340006</v>
      </c>
      <c r="F14" s="62">
        <v>4140.5032095699999</v>
      </c>
      <c r="G14" s="59">
        <v>1100.9888086000001</v>
      </c>
      <c r="H14" s="60">
        <v>1062.9042694899999</v>
      </c>
      <c r="I14" s="60">
        <v>1120.97029019</v>
      </c>
      <c r="J14" s="61">
        <v>1193.84922929</v>
      </c>
      <c r="K14" s="62">
        <v>4478.7125975700001</v>
      </c>
      <c r="L14" s="59">
        <v>1264.52489053</v>
      </c>
      <c r="M14" s="60">
        <v>1224.6518005799999</v>
      </c>
      <c r="N14" s="60">
        <v>1170.6307492400001</v>
      </c>
      <c r="O14" s="61">
        <v>1302.95749632</v>
      </c>
      <c r="P14" s="62">
        <v>4962.7649366699998</v>
      </c>
      <c r="Q14" s="59">
        <v>1290.8485702400001</v>
      </c>
      <c r="R14" s="60">
        <v>1174.89683786</v>
      </c>
      <c r="S14" s="60">
        <v>1233.3196075999999</v>
      </c>
      <c r="T14" s="61">
        <v>1282.4378898099999</v>
      </c>
      <c r="U14" s="62">
        <v>4981.5029055100003</v>
      </c>
      <c r="V14" s="59">
        <v>1280.60952554</v>
      </c>
      <c r="W14" s="60">
        <v>1041.60446598</v>
      </c>
      <c r="X14" s="60">
        <v>1155.0640871599999</v>
      </c>
      <c r="Y14" s="61">
        <v>1265.4099526699999</v>
      </c>
      <c r="Z14" s="62">
        <v>4742.6880313499996</v>
      </c>
      <c r="AA14" s="59">
        <v>1186.2537639</v>
      </c>
      <c r="AB14" s="60">
        <v>1109.6789460499999</v>
      </c>
      <c r="AC14" s="60">
        <v>1218.4644714399999</v>
      </c>
      <c r="AD14" s="61">
        <v>1307.27729258</v>
      </c>
      <c r="AE14" s="62">
        <v>4821.6744739699998</v>
      </c>
      <c r="AF14" s="59">
        <v>1466.7437071299998</v>
      </c>
      <c r="AG14" s="60">
        <v>1462.1789585900001</v>
      </c>
      <c r="AH14" s="60">
        <v>1447.5229070299999</v>
      </c>
      <c r="AI14" s="61">
        <v>1517.34790297</v>
      </c>
      <c r="AJ14" s="62">
        <v>5893.7934757200001</v>
      </c>
      <c r="AK14" s="59">
        <v>1541.5649415600001</v>
      </c>
      <c r="AL14" s="60">
        <v>1422.7619113600001</v>
      </c>
      <c r="AM14" s="60">
        <v>1397.58306253</v>
      </c>
      <c r="AN14" s="61">
        <v>1520.02607558</v>
      </c>
      <c r="AO14" s="62">
        <v>5881.93599103</v>
      </c>
      <c r="AP14" s="59">
        <v>1571.00353283</v>
      </c>
      <c r="AQ14" s="60">
        <v>936.90011718999995</v>
      </c>
      <c r="AR14" s="60">
        <v>1360.2204504599999</v>
      </c>
      <c r="AS14" s="61">
        <v>1380.8371096399999</v>
      </c>
      <c r="AT14" s="62">
        <v>5248.96121012</v>
      </c>
      <c r="AU14" s="59">
        <v>1803.8749889600003</v>
      </c>
      <c r="AV14" s="60">
        <v>1733.8961810599999</v>
      </c>
      <c r="AW14" s="60">
        <v>1898.69457152</v>
      </c>
      <c r="AX14" s="61">
        <v>2040.9355323500001</v>
      </c>
      <c r="AY14" s="62">
        <v>7477.4012738900001</v>
      </c>
      <c r="AZ14" s="59">
        <v>2096.0228451399998</v>
      </c>
      <c r="BA14" s="60">
        <v>2011.6527074200003</v>
      </c>
      <c r="BB14" s="60">
        <v>2214.6659569499998</v>
      </c>
      <c r="BC14" s="61">
        <v>2220.5359614700001</v>
      </c>
      <c r="BD14" s="62">
        <v>8542.87747098</v>
      </c>
      <c r="BE14" s="59">
        <v>2085.3190833899998</v>
      </c>
      <c r="BF14" s="60">
        <v>1940.4192810100001</v>
      </c>
      <c r="BG14" s="60">
        <v>1835.8236578699998</v>
      </c>
      <c r="BH14" s="61">
        <v>2083.01348538</v>
      </c>
      <c r="BI14" s="62">
        <v>7944.57550765</v>
      </c>
      <c r="BJ14" s="59">
        <v>2034.6228256300001</v>
      </c>
      <c r="BK14" s="60">
        <v>1906.3335089899999</v>
      </c>
      <c r="BL14" s="60">
        <v>1989.13016681</v>
      </c>
      <c r="BM14" s="61">
        <v>2311.7545451300002</v>
      </c>
      <c r="BN14" s="62">
        <v>8241.8410465599991</v>
      </c>
      <c r="BO14" s="59">
        <v>2432.0291901099999</v>
      </c>
      <c r="BP14" s="60">
        <v>1892.2444544199998</v>
      </c>
      <c r="BQ14" s="61">
        <v>2179.41767768</v>
      </c>
    </row>
    <row r="15" spans="1:69" ht="14.45" customHeight="1">
      <c r="A15" s="63" t="s">
        <v>30</v>
      </c>
      <c r="B15" s="59">
        <v>726.8107708</v>
      </c>
      <c r="C15" s="60">
        <v>701.54856340000003</v>
      </c>
      <c r="D15" s="60">
        <v>4452.5991559600006</v>
      </c>
      <c r="E15" s="61">
        <v>670.82234654000001</v>
      </c>
      <c r="F15" s="62">
        <v>6551.7808367000007</v>
      </c>
      <c r="G15" s="59">
        <v>744.26712169999996</v>
      </c>
      <c r="H15" s="60">
        <v>704.79968136000002</v>
      </c>
      <c r="I15" s="60">
        <v>3522.0794461099995</v>
      </c>
      <c r="J15" s="61">
        <v>767.68693108999992</v>
      </c>
      <c r="K15" s="62">
        <v>5738.8331802599996</v>
      </c>
      <c r="L15" s="59">
        <v>744.91587105999997</v>
      </c>
      <c r="M15" s="60">
        <v>2943.8060955000001</v>
      </c>
      <c r="N15" s="60">
        <v>749.96942485</v>
      </c>
      <c r="O15" s="61">
        <v>741.38137423000001</v>
      </c>
      <c r="P15" s="62">
        <v>5180.0727656400004</v>
      </c>
      <c r="Q15" s="59">
        <v>534.86983065000004</v>
      </c>
      <c r="R15" s="60">
        <v>525.53311678</v>
      </c>
      <c r="S15" s="60">
        <v>2219.2420665600002</v>
      </c>
      <c r="T15" s="61">
        <v>437.80045416000002</v>
      </c>
      <c r="U15" s="62">
        <v>3717.4454681500001</v>
      </c>
      <c r="V15" s="59">
        <v>380.40417184</v>
      </c>
      <c r="W15" s="60">
        <v>368.71121606999998</v>
      </c>
      <c r="X15" s="60">
        <v>1491.4613602899999</v>
      </c>
      <c r="Y15" s="61">
        <v>368.85271046000003</v>
      </c>
      <c r="Z15" s="62">
        <v>2609.4294586599999</v>
      </c>
      <c r="AA15" s="59">
        <v>395.50692698</v>
      </c>
      <c r="AB15" s="60">
        <v>321.13112152000002</v>
      </c>
      <c r="AC15" s="60">
        <v>1791.6168835199999</v>
      </c>
      <c r="AD15" s="61">
        <v>401.84396470999997</v>
      </c>
      <c r="AE15" s="62">
        <v>2910.0988967299995</v>
      </c>
      <c r="AF15" s="59">
        <v>433.77861379999996</v>
      </c>
      <c r="AG15" s="60">
        <v>446.93333491999999</v>
      </c>
      <c r="AH15" s="60">
        <v>2780.28921068</v>
      </c>
      <c r="AI15" s="61">
        <v>634.90804783999999</v>
      </c>
      <c r="AJ15" s="62">
        <v>4295.9092072399999</v>
      </c>
      <c r="AK15" s="59">
        <v>1573.78650238</v>
      </c>
      <c r="AL15" s="60">
        <v>375.78562991000001</v>
      </c>
      <c r="AM15" s="60">
        <v>1531.5853599299999</v>
      </c>
      <c r="AN15" s="61">
        <v>399.85680449000006</v>
      </c>
      <c r="AO15" s="62">
        <v>3881.0142967100001</v>
      </c>
      <c r="AP15" s="59">
        <v>1332.80771985</v>
      </c>
      <c r="AQ15" s="60">
        <v>192.20100825999998</v>
      </c>
      <c r="AR15" s="60">
        <v>1388.5321225799999</v>
      </c>
      <c r="AS15" s="61">
        <v>358.90784851000001</v>
      </c>
      <c r="AT15" s="62">
        <v>3272.4486991999997</v>
      </c>
      <c r="AU15" s="59">
        <v>1083.24091507</v>
      </c>
      <c r="AV15" s="60">
        <v>456.12638167999995</v>
      </c>
      <c r="AW15" s="60">
        <v>2179.9662676099997</v>
      </c>
      <c r="AX15" s="61">
        <v>859.93593615999998</v>
      </c>
      <c r="AY15" s="62">
        <v>4579.2695005199994</v>
      </c>
      <c r="AZ15" s="59">
        <v>2724.6007536199995</v>
      </c>
      <c r="BA15" s="60">
        <v>917.38194457999998</v>
      </c>
      <c r="BB15" s="60">
        <v>5065.7965159799996</v>
      </c>
      <c r="BC15" s="61">
        <v>833.71057244999997</v>
      </c>
      <c r="BD15" s="62">
        <v>9541.489786629998</v>
      </c>
      <c r="BE15" s="59">
        <v>2818.8134403499998</v>
      </c>
      <c r="BF15" s="60">
        <v>809.97295471000007</v>
      </c>
      <c r="BG15" s="60">
        <v>2866.8362687499998</v>
      </c>
      <c r="BH15" s="61">
        <v>911.30013378000012</v>
      </c>
      <c r="BI15" s="62">
        <v>7406.9227975899994</v>
      </c>
      <c r="BJ15" s="59">
        <v>2330.1648200300001</v>
      </c>
      <c r="BK15" s="60">
        <v>847.15701635999994</v>
      </c>
      <c r="BL15" s="60">
        <v>3488.3945870799998</v>
      </c>
      <c r="BM15" s="61">
        <v>719.61095800999999</v>
      </c>
      <c r="BN15" s="62">
        <v>7385.3273814799995</v>
      </c>
      <c r="BO15" s="59">
        <v>2202.7733297300001</v>
      </c>
      <c r="BP15" s="60">
        <v>4212.2959430600004</v>
      </c>
      <c r="BQ15" s="61">
        <v>731.48918736999997</v>
      </c>
    </row>
    <row r="16" spans="1:69" ht="14.45" customHeight="1">
      <c r="A16" s="63" t="s">
        <v>31</v>
      </c>
      <c r="B16" s="59">
        <v>1551.1390981071431</v>
      </c>
      <c r="C16" s="60">
        <v>1281.066974877142</v>
      </c>
      <c r="D16" s="60">
        <v>1523.9349744585688</v>
      </c>
      <c r="E16" s="61">
        <v>2005.3963260471419</v>
      </c>
      <c r="F16" s="62">
        <v>6361.5373734899958</v>
      </c>
      <c r="G16" s="59">
        <v>1397.01106871</v>
      </c>
      <c r="H16" s="60">
        <v>1891.4348724500001</v>
      </c>
      <c r="I16" s="60">
        <v>1673.9741515126552</v>
      </c>
      <c r="J16" s="61">
        <v>3131.3097105108227</v>
      </c>
      <c r="K16" s="62">
        <v>8093.729803183478</v>
      </c>
      <c r="L16" s="59">
        <v>1628.6665971492098</v>
      </c>
      <c r="M16" s="60">
        <v>2050.5144403496679</v>
      </c>
      <c r="N16" s="60">
        <v>2396.0405276498182</v>
      </c>
      <c r="O16" s="61">
        <v>4003.0450586625429</v>
      </c>
      <c r="P16" s="62">
        <v>10078.26662381124</v>
      </c>
      <c r="Q16" s="59">
        <v>1822.4211734199021</v>
      </c>
      <c r="R16" s="60">
        <v>2555.4956045910922</v>
      </c>
      <c r="S16" s="60">
        <v>2785.0426634832438</v>
      </c>
      <c r="T16" s="61">
        <v>4505.991029482092</v>
      </c>
      <c r="U16" s="62">
        <v>11668.950470976331</v>
      </c>
      <c r="V16" s="59">
        <v>2012.4576995418229</v>
      </c>
      <c r="W16" s="60">
        <v>2676.0141357566999</v>
      </c>
      <c r="X16" s="60">
        <v>2616.2998438217087</v>
      </c>
      <c r="Y16" s="61">
        <v>4174.6901403242819</v>
      </c>
      <c r="Z16" s="62">
        <v>11479.461819444514</v>
      </c>
      <c r="AA16" s="59">
        <v>2168.51321628296</v>
      </c>
      <c r="AB16" s="60">
        <v>3143.6172066652539</v>
      </c>
      <c r="AC16" s="60">
        <v>2949.702192579482</v>
      </c>
      <c r="AD16" s="61">
        <v>5476.7123813849794</v>
      </c>
      <c r="AE16" s="62">
        <v>13738.544996912675</v>
      </c>
      <c r="AF16" s="59">
        <v>2387.9035580164659</v>
      </c>
      <c r="AG16" s="60">
        <v>3401.1593512430522</v>
      </c>
      <c r="AH16" s="60">
        <v>3813.7694719237902</v>
      </c>
      <c r="AI16" s="61">
        <v>4462.2195220495896</v>
      </c>
      <c r="AJ16" s="62">
        <v>14065.051903232899</v>
      </c>
      <c r="AK16" s="59">
        <v>2964.793305396191</v>
      </c>
      <c r="AL16" s="60">
        <v>3847.1107480329902</v>
      </c>
      <c r="AM16" s="60">
        <v>3778.7458776349731</v>
      </c>
      <c r="AN16" s="61">
        <v>5190.2118257437196</v>
      </c>
      <c r="AO16" s="62">
        <v>15780.861756807875</v>
      </c>
      <c r="AP16" s="59">
        <v>4414.3157218912474</v>
      </c>
      <c r="AQ16" s="60">
        <v>8140.8801242159107</v>
      </c>
      <c r="AR16" s="60">
        <v>14261.460734621111</v>
      </c>
      <c r="AS16" s="61">
        <v>16411.48231199176</v>
      </c>
      <c r="AT16" s="62">
        <v>43228.138892720031</v>
      </c>
      <c r="AU16" s="59">
        <v>9014.7808409523004</v>
      </c>
      <c r="AV16" s="60">
        <v>6092.3903562298001</v>
      </c>
      <c r="AW16" s="60">
        <v>7843.7488995179601</v>
      </c>
      <c r="AX16" s="61">
        <v>12499.35107392994</v>
      </c>
      <c r="AY16" s="62">
        <v>35450.271170630003</v>
      </c>
      <c r="AZ16" s="59">
        <v>4630.7646132700002</v>
      </c>
      <c r="BA16" s="60">
        <v>6612.7689606300009</v>
      </c>
      <c r="BB16" s="60">
        <v>7633.4773641600004</v>
      </c>
      <c r="BC16" s="61">
        <v>9841.1291566199998</v>
      </c>
      <c r="BD16" s="62">
        <v>28718.140094679999</v>
      </c>
      <c r="BE16" s="59">
        <v>4656.1296742500999</v>
      </c>
      <c r="BF16" s="60">
        <v>5125.3551596661</v>
      </c>
      <c r="BG16" s="60">
        <v>5919.9337985600005</v>
      </c>
      <c r="BH16" s="61">
        <v>9261.9062327899992</v>
      </c>
      <c r="BI16" s="62">
        <v>24963.324865266201</v>
      </c>
      <c r="BJ16" s="59">
        <v>4680.2852386300001</v>
      </c>
      <c r="BK16" s="60">
        <v>5868.1139995800004</v>
      </c>
      <c r="BL16" s="60">
        <v>5281.4798986183896</v>
      </c>
      <c r="BM16" s="61">
        <v>8870.5911802788396</v>
      </c>
      <c r="BN16" s="62">
        <v>24700.470317107229</v>
      </c>
      <c r="BO16" s="59">
        <v>5608.7565653800002</v>
      </c>
      <c r="BP16" s="60">
        <v>6202.3523459000007</v>
      </c>
      <c r="BQ16" s="61">
        <v>7338.3280022785002</v>
      </c>
    </row>
    <row r="17" spans="1:69" s="56" customFormat="1" ht="14.45" customHeight="1">
      <c r="A17" s="57" t="s">
        <v>34</v>
      </c>
      <c r="B17" s="52">
        <v>3439.1785079915999</v>
      </c>
      <c r="C17" s="53">
        <v>4666.3358569186003</v>
      </c>
      <c r="D17" s="53">
        <v>5935.0408651584003</v>
      </c>
      <c r="E17" s="54">
        <v>8378.6701551735005</v>
      </c>
      <c r="F17" s="55">
        <v>22419.225385242098</v>
      </c>
      <c r="G17" s="52">
        <v>4008.9726008600001</v>
      </c>
      <c r="H17" s="53">
        <v>5339.4219431300007</v>
      </c>
      <c r="I17" s="53">
        <v>7738.1468484599991</v>
      </c>
      <c r="J17" s="54">
        <v>8583.3626972700004</v>
      </c>
      <c r="K17" s="55">
        <v>25669.904089720003</v>
      </c>
      <c r="L17" s="52">
        <v>5251.1984445199996</v>
      </c>
      <c r="M17" s="53">
        <v>5300.47117592</v>
      </c>
      <c r="N17" s="53">
        <v>5887.7049009000002</v>
      </c>
      <c r="O17" s="54">
        <v>10837.276379145769</v>
      </c>
      <c r="P17" s="55">
        <v>27276.650900485769</v>
      </c>
      <c r="Q17" s="52">
        <v>4039.4899947399999</v>
      </c>
      <c r="R17" s="53">
        <v>6051.1335294399996</v>
      </c>
      <c r="S17" s="53">
        <v>6325.7716215700002</v>
      </c>
      <c r="T17" s="54">
        <v>12029.33892195945</v>
      </c>
      <c r="U17" s="55">
        <v>28445.734067709451</v>
      </c>
      <c r="V17" s="52">
        <v>3676.4048592199997</v>
      </c>
      <c r="W17" s="53">
        <v>5350.3606602600003</v>
      </c>
      <c r="X17" s="53">
        <v>6061.80924314</v>
      </c>
      <c r="Y17" s="54">
        <v>10009.431975949999</v>
      </c>
      <c r="Z17" s="55">
        <v>25098.006738569999</v>
      </c>
      <c r="AA17" s="52">
        <v>4670.0637956800001</v>
      </c>
      <c r="AB17" s="53">
        <v>6356.9336012600006</v>
      </c>
      <c r="AC17" s="53">
        <v>7607.7207326000007</v>
      </c>
      <c r="AD17" s="54">
        <v>10393.438884118219</v>
      </c>
      <c r="AE17" s="55">
        <v>29028.15701365822</v>
      </c>
      <c r="AF17" s="52">
        <v>5007.0693056</v>
      </c>
      <c r="AG17" s="53">
        <v>5812.516893439999</v>
      </c>
      <c r="AH17" s="53">
        <v>6310.5191046599994</v>
      </c>
      <c r="AI17" s="54">
        <v>11105.80570425</v>
      </c>
      <c r="AJ17" s="55">
        <v>28235.911007949999</v>
      </c>
      <c r="AK17" s="52">
        <v>4514.0756116400007</v>
      </c>
      <c r="AL17" s="53">
        <v>7635.1032053300005</v>
      </c>
      <c r="AM17" s="53">
        <v>6972.9867333599996</v>
      </c>
      <c r="AN17" s="54">
        <v>11559.32541567</v>
      </c>
      <c r="AO17" s="55">
        <v>30681.490965999998</v>
      </c>
      <c r="AP17" s="52">
        <v>5109.5339586800001</v>
      </c>
      <c r="AQ17" s="53">
        <v>3309.2153327599999</v>
      </c>
      <c r="AR17" s="53">
        <v>7303.3275875799991</v>
      </c>
      <c r="AS17" s="54">
        <v>11967.616297990011</v>
      </c>
      <c r="AT17" s="55">
        <v>27689.693177010009</v>
      </c>
      <c r="AU17" s="52">
        <v>6462.9812728300003</v>
      </c>
      <c r="AV17" s="53">
        <v>8427.7986262300001</v>
      </c>
      <c r="AW17" s="53">
        <v>8182.4235012299996</v>
      </c>
      <c r="AX17" s="54">
        <v>13033.934606949999</v>
      </c>
      <c r="AY17" s="55">
        <v>36107.138007239999</v>
      </c>
      <c r="AZ17" s="52">
        <v>6069.0449413299993</v>
      </c>
      <c r="BA17" s="53">
        <v>9237.7704915800005</v>
      </c>
      <c r="BB17" s="53">
        <v>11000.329915320001</v>
      </c>
      <c r="BC17" s="54">
        <v>18333.730632731422</v>
      </c>
      <c r="BD17" s="55">
        <v>44640.87598096142</v>
      </c>
      <c r="BE17" s="52">
        <v>8648.9536244900009</v>
      </c>
      <c r="BF17" s="53">
        <v>10232.47126325</v>
      </c>
      <c r="BG17" s="53">
        <v>9396.2272225600009</v>
      </c>
      <c r="BH17" s="54">
        <v>15736.51291456</v>
      </c>
      <c r="BI17" s="55">
        <v>44014.165024860005</v>
      </c>
      <c r="BJ17" s="52">
        <v>9110.77812791</v>
      </c>
      <c r="BK17" s="53">
        <v>10885.900682439998</v>
      </c>
      <c r="BL17" s="53">
        <v>17766.72073809</v>
      </c>
      <c r="BM17" s="54">
        <v>16421.937056480001</v>
      </c>
      <c r="BN17" s="55">
        <v>54185.336604919998</v>
      </c>
      <c r="BO17" s="52">
        <v>10326.47964578</v>
      </c>
      <c r="BP17" s="53">
        <v>13497.55314052</v>
      </c>
      <c r="BQ17" s="54">
        <v>13618.07528316</v>
      </c>
    </row>
    <row r="18" spans="1:69" ht="14.45" customHeight="1">
      <c r="A18" s="58" t="s">
        <v>32</v>
      </c>
      <c r="B18" s="59">
        <v>1721.96497095</v>
      </c>
      <c r="C18" s="60">
        <v>2650.1299608499999</v>
      </c>
      <c r="D18" s="60">
        <v>3215.7778446700004</v>
      </c>
      <c r="E18" s="61">
        <v>6290.7338189000002</v>
      </c>
      <c r="F18" s="62">
        <v>13878.606595370002</v>
      </c>
      <c r="G18" s="59">
        <v>2110.5444727599997</v>
      </c>
      <c r="H18" s="60">
        <v>3336.88400327</v>
      </c>
      <c r="I18" s="60">
        <v>3800.1844465200002</v>
      </c>
      <c r="J18" s="61">
        <v>6029.9406674500005</v>
      </c>
      <c r="K18" s="62">
        <v>15277.553590000001</v>
      </c>
      <c r="L18" s="59">
        <v>2667.9872486800004</v>
      </c>
      <c r="M18" s="60">
        <v>3053.4395226300003</v>
      </c>
      <c r="N18" s="60">
        <v>3738.0233559299995</v>
      </c>
      <c r="O18" s="61">
        <v>5960.2572666399401</v>
      </c>
      <c r="P18" s="62">
        <v>15419.70739387994</v>
      </c>
      <c r="Q18" s="59">
        <v>2289.2626475451998</v>
      </c>
      <c r="R18" s="60">
        <v>3229.50814085</v>
      </c>
      <c r="S18" s="60">
        <v>3738.5295441511598</v>
      </c>
      <c r="T18" s="61">
        <v>6757.8580014027702</v>
      </c>
      <c r="U18" s="62">
        <v>16015.15833394913</v>
      </c>
      <c r="V18" s="59">
        <v>2348.2876217487237</v>
      </c>
      <c r="W18" s="60">
        <v>3379.4706417997604</v>
      </c>
      <c r="X18" s="60">
        <v>3747.3193975538597</v>
      </c>
      <c r="Y18" s="61">
        <v>5498.5523669941103</v>
      </c>
      <c r="Z18" s="62">
        <v>14973.630028096453</v>
      </c>
      <c r="AA18" s="59">
        <v>1947.2854769641681</v>
      </c>
      <c r="AB18" s="60">
        <v>3164.512598335225</v>
      </c>
      <c r="AC18" s="60">
        <v>4121.1303930752201</v>
      </c>
      <c r="AD18" s="61">
        <v>6274.9370083622598</v>
      </c>
      <c r="AE18" s="62">
        <v>15507.865476736873</v>
      </c>
      <c r="AF18" s="59">
        <v>2463.982596694535</v>
      </c>
      <c r="AG18" s="60">
        <v>3666.8008841583796</v>
      </c>
      <c r="AH18" s="60">
        <v>3900.5580747534596</v>
      </c>
      <c r="AI18" s="61">
        <v>7200.2453560979702</v>
      </c>
      <c r="AJ18" s="62">
        <v>17231.586911704344</v>
      </c>
      <c r="AK18" s="59">
        <v>2283.76488079214</v>
      </c>
      <c r="AL18" s="60">
        <v>3877.0319414249925</v>
      </c>
      <c r="AM18" s="60">
        <v>4050.0116274849997</v>
      </c>
      <c r="AN18" s="61">
        <v>7297.9894840983297</v>
      </c>
      <c r="AO18" s="62">
        <v>17508.797933800462</v>
      </c>
      <c r="AP18" s="59">
        <v>2428.6115940566629</v>
      </c>
      <c r="AQ18" s="60">
        <v>1166.3411968200001</v>
      </c>
      <c r="AR18" s="60">
        <v>3438.91985063826</v>
      </c>
      <c r="AS18" s="61">
        <v>8278.2289551197209</v>
      </c>
      <c r="AT18" s="62">
        <v>15312.101596634644</v>
      </c>
      <c r="AU18" s="59">
        <v>3400.2852894899997</v>
      </c>
      <c r="AV18" s="60">
        <v>4864.9118283099997</v>
      </c>
      <c r="AW18" s="60">
        <v>5068.77809961</v>
      </c>
      <c r="AX18" s="61">
        <v>7102.1594346000002</v>
      </c>
      <c r="AY18" s="62">
        <v>20436.134652009998</v>
      </c>
      <c r="AZ18" s="59">
        <v>3083.37954575</v>
      </c>
      <c r="BA18" s="60">
        <v>5065.8283962800006</v>
      </c>
      <c r="BB18" s="60">
        <v>5996.1183211099997</v>
      </c>
      <c r="BC18" s="61">
        <v>8496.4007957700105</v>
      </c>
      <c r="BD18" s="62">
        <v>22641.727058910008</v>
      </c>
      <c r="BE18" s="59">
        <v>4068.68656113</v>
      </c>
      <c r="BF18" s="60">
        <v>5792.0285445</v>
      </c>
      <c r="BG18" s="60">
        <v>6527.1855710999998</v>
      </c>
      <c r="BH18" s="61">
        <v>11003.797992750002</v>
      </c>
      <c r="BI18" s="62">
        <v>27391.69866948</v>
      </c>
      <c r="BJ18" s="59">
        <v>6273.4040440600002</v>
      </c>
      <c r="BK18" s="60">
        <v>7451.1717211499999</v>
      </c>
      <c r="BL18" s="60">
        <v>8778.0598432099996</v>
      </c>
      <c r="BM18" s="61">
        <v>12574.77749984</v>
      </c>
      <c r="BN18" s="62">
        <v>35077.41310826</v>
      </c>
      <c r="BO18" s="59">
        <v>7137.9573001300005</v>
      </c>
      <c r="BP18" s="60">
        <v>8225.1526343900005</v>
      </c>
      <c r="BQ18" s="61">
        <v>8262.4471600899997</v>
      </c>
    </row>
    <row r="19" spans="1:69" ht="14.45" customHeight="1">
      <c r="A19" s="64" t="s">
        <v>31</v>
      </c>
      <c r="B19" s="65">
        <v>1717.2135370416001</v>
      </c>
      <c r="C19" s="66">
        <v>2016.2058960685999</v>
      </c>
      <c r="D19" s="66">
        <v>2719.2630204883999</v>
      </c>
      <c r="E19" s="67">
        <v>2087.9363362734998</v>
      </c>
      <c r="F19" s="68">
        <v>8540.6187898721</v>
      </c>
      <c r="G19" s="65">
        <v>1898.4281280999999</v>
      </c>
      <c r="H19" s="66">
        <v>2002.5379398599998</v>
      </c>
      <c r="I19" s="66">
        <v>3937.9624019400003</v>
      </c>
      <c r="J19" s="67">
        <v>2553.4220298199998</v>
      </c>
      <c r="K19" s="68">
        <v>10392.35049972</v>
      </c>
      <c r="L19" s="65">
        <v>2583.2111958400001</v>
      </c>
      <c r="M19" s="66">
        <v>2247.0316532900001</v>
      </c>
      <c r="N19" s="66">
        <v>2149.6815449700002</v>
      </c>
      <c r="O19" s="67">
        <v>4877.01911250583</v>
      </c>
      <c r="P19" s="68">
        <v>11856.94350660583</v>
      </c>
      <c r="Q19" s="65">
        <v>1750.2273471948001</v>
      </c>
      <c r="R19" s="66">
        <v>2821.6253885900001</v>
      </c>
      <c r="S19" s="66">
        <v>2587.2420774188481</v>
      </c>
      <c r="T19" s="67">
        <v>5271.4809205566835</v>
      </c>
      <c r="U19" s="68">
        <v>12430.575733760332</v>
      </c>
      <c r="V19" s="65">
        <v>1328.117237471281</v>
      </c>
      <c r="W19" s="66">
        <v>1970.8900184602419</v>
      </c>
      <c r="X19" s="66">
        <v>2314.4898455861521</v>
      </c>
      <c r="Y19" s="67">
        <v>4510.8796089558946</v>
      </c>
      <c r="Z19" s="68">
        <v>10124.376710473571</v>
      </c>
      <c r="AA19" s="65">
        <v>2722.778318715832</v>
      </c>
      <c r="AB19" s="66">
        <v>3192.4210029247761</v>
      </c>
      <c r="AC19" s="66">
        <v>3486.590339524776</v>
      </c>
      <c r="AD19" s="67">
        <v>4118.5018757559601</v>
      </c>
      <c r="AE19" s="68">
        <v>13520.291536921344</v>
      </c>
      <c r="AF19" s="65">
        <v>2543.0867089054655</v>
      </c>
      <c r="AG19" s="66">
        <v>2145.7160092816189</v>
      </c>
      <c r="AH19" s="66">
        <v>2409.961029906538</v>
      </c>
      <c r="AI19" s="67">
        <v>3905.5603481520284</v>
      </c>
      <c r="AJ19" s="68">
        <v>11004.324096245651</v>
      </c>
      <c r="AK19" s="65">
        <v>2230.3107308478602</v>
      </c>
      <c r="AL19" s="66">
        <v>3758.0712639050098</v>
      </c>
      <c r="AM19" s="66">
        <v>2922.9751058750039</v>
      </c>
      <c r="AN19" s="67">
        <v>4261.3359315716698</v>
      </c>
      <c r="AO19" s="68">
        <v>13172.693032199544</v>
      </c>
      <c r="AP19" s="65">
        <v>2680.922364623334</v>
      </c>
      <c r="AQ19" s="66">
        <v>2142.8741359400001</v>
      </c>
      <c r="AR19" s="66">
        <v>3864.40773694174</v>
      </c>
      <c r="AS19" s="67">
        <v>3689.3873428702891</v>
      </c>
      <c r="AT19" s="68">
        <v>12377.591580375363</v>
      </c>
      <c r="AU19" s="65">
        <v>3062.6959833400001</v>
      </c>
      <c r="AV19" s="66">
        <v>3562.8867979199999</v>
      </c>
      <c r="AW19" s="66">
        <v>3113.64540162</v>
      </c>
      <c r="AX19" s="67">
        <v>5931.7751723500005</v>
      </c>
      <c r="AY19" s="68">
        <v>15671.003355230001</v>
      </c>
      <c r="AZ19" s="65">
        <v>2985.6653955800002</v>
      </c>
      <c r="BA19" s="66">
        <v>4171.9420952999999</v>
      </c>
      <c r="BB19" s="66">
        <v>5004.2115942099999</v>
      </c>
      <c r="BC19" s="67">
        <v>9837.3298369614095</v>
      </c>
      <c r="BD19" s="68">
        <v>21999.148922051409</v>
      </c>
      <c r="BE19" s="65">
        <v>4580.2670633600001</v>
      </c>
      <c r="BF19" s="66">
        <v>4440.4427187500005</v>
      </c>
      <c r="BG19" s="66">
        <v>2869.0416514600001</v>
      </c>
      <c r="BH19" s="67">
        <v>4732.7149218100003</v>
      </c>
      <c r="BI19" s="68">
        <v>16622.466355379998</v>
      </c>
      <c r="BJ19" s="65">
        <v>2837.3740838499998</v>
      </c>
      <c r="BK19" s="66">
        <v>3434.7289612899999</v>
      </c>
      <c r="BL19" s="66">
        <v>8988.6608948800003</v>
      </c>
      <c r="BM19" s="67">
        <v>3847.1595566400001</v>
      </c>
      <c r="BN19" s="68">
        <v>19107.923496660002</v>
      </c>
      <c r="BO19" s="65">
        <v>3188.5223456500003</v>
      </c>
      <c r="BP19" s="66">
        <v>5272.4005061299995</v>
      </c>
      <c r="BQ19" s="67">
        <v>5355.6281230700006</v>
      </c>
    </row>
    <row r="20" spans="1:69" ht="15">
      <c r="A20" t="s">
        <v>20</v>
      </c>
    </row>
    <row r="21" spans="1:69" ht="15">
      <c r="A21" s="69" t="s">
        <v>35</v>
      </c>
    </row>
  </sheetData>
  <mergeCells count="14">
    <mergeCell ref="BO5:BQ5"/>
    <mergeCell ref="BE5:BI5"/>
    <mergeCell ref="AZ5:BD5"/>
    <mergeCell ref="AU5:AY5"/>
    <mergeCell ref="BJ5:BN5"/>
    <mergeCell ref="AA5:AE5"/>
    <mergeCell ref="B5:F5"/>
    <mergeCell ref="G5:K5"/>
    <mergeCell ref="L5:P5"/>
    <mergeCell ref="Q5:U5"/>
    <mergeCell ref="V5:Z5"/>
    <mergeCell ref="AF5:AJ5"/>
    <mergeCell ref="AK5:AO5"/>
    <mergeCell ref="AP5:AT5"/>
  </mergeCells>
  <pageMargins left="0.7" right="0.7" top="0.75" bottom="0.75" header="0.3" footer="0.3"/>
  <ignoredErrors>
    <ignoredError sqref="BE5 BJ5 BO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del GC</vt:lpstr>
      <vt:lpstr>Gasto no financiero del GC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Usuario 1</cp:lastModifiedBy>
  <cp:lastPrinted>2014-07-30T20:12:54Z</cp:lastPrinted>
  <dcterms:created xsi:type="dcterms:W3CDTF">2011-10-25T22:59:40Z</dcterms:created>
  <dcterms:modified xsi:type="dcterms:W3CDTF">2025-10-20T17:33:43Z</dcterms:modified>
</cp:coreProperties>
</file>