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700" activeTab="0"/>
  </bookViews>
  <sheets>
    <sheet name="Personal_Activo" sheetId="1" r:id="rId1"/>
  </sheets>
  <definedNames/>
  <calcPr fullCalcOnLoad="1"/>
</workbook>
</file>

<file path=xl/sharedStrings.xml><?xml version="1.0" encoding="utf-8"?>
<sst xmlns="http://schemas.openxmlformats.org/spreadsheetml/2006/main" count="105" uniqueCount="82">
  <si>
    <t>Dest. Del BN a la DN TESORO PUBLICO</t>
  </si>
  <si>
    <t>SP-D</t>
  </si>
  <si>
    <t>INDACOCHEA HERRERA, Adolfo enrique</t>
  </si>
  <si>
    <t>Campaña Anaya, María Elena</t>
  </si>
  <si>
    <t>TOTAL   02   DIRECTIVO</t>
  </si>
  <si>
    <t>F-3</t>
  </si>
  <si>
    <t>CAPRISTAN MIRANDA, RAFAEL L.</t>
  </si>
  <si>
    <t>MEDINA AYALA ANDRES           (PNUD)</t>
  </si>
  <si>
    <t>TOTAL   09   FUNCIONARIOS</t>
  </si>
  <si>
    <t>FERNANDEZ ARDILES, MARIO  (CONTRALORIA)</t>
  </si>
  <si>
    <t>D.N. DE CONTABILIDAD PUBLICA</t>
  </si>
  <si>
    <t>F-4</t>
  </si>
  <si>
    <t>VILLACORTA DE CELIZ, Lydia   (PNUD)</t>
  </si>
  <si>
    <t>F-6</t>
  </si>
  <si>
    <t>PAJUELO RAMIREZ, Oscar        (PNUD)</t>
  </si>
  <si>
    <t>Jefe de Gabinete de Asesores Despacho Ministerial</t>
  </si>
  <si>
    <t>F-5</t>
  </si>
  <si>
    <t>CASAS TRAGADORA, CARLOS (PNUD)</t>
  </si>
  <si>
    <t>ASORIA JURIDICA</t>
  </si>
  <si>
    <t>VELARDE DELLEPIANE, MANUEL (PNUD)</t>
  </si>
  <si>
    <t>Asesor</t>
  </si>
  <si>
    <t>UGARTE MAGGIOLO, JOSÉ MIGUEL (PNUD)</t>
  </si>
  <si>
    <t>ARCE ALVARADO, LOURDES</t>
  </si>
  <si>
    <t>KAPSOLI SALINAS, JAVIER</t>
  </si>
  <si>
    <t>PRIALE UGAZ, MIGUEL ENRIQUE</t>
  </si>
  <si>
    <t>DESIGNADOS QUE NO PERCIBEN REMUNERACIONES NI INCENTIVOS  (09)</t>
  </si>
  <si>
    <t>TOTAL GENERAL GASTOS S/.</t>
  </si>
  <si>
    <t>OTROS - TESORO PUBLICO (FAG-PNUD)</t>
  </si>
  <si>
    <t>PROYECTOS</t>
  </si>
  <si>
    <t>MEF</t>
  </si>
  <si>
    <t>TRIMESTRAL</t>
  </si>
  <si>
    <t>MENSUAL</t>
  </si>
  <si>
    <t>CONCEPTOS</t>
  </si>
  <si>
    <t>RESUMEN DE GASTOS EN PERSONAL</t>
  </si>
  <si>
    <t>TOTAL GASTOS S/.</t>
  </si>
  <si>
    <t>FAG - PNUD</t>
  </si>
  <si>
    <t>OTROS - TESORO PUBLICO</t>
  </si>
  <si>
    <t>SIAF - GOBIERNOS LOCALES</t>
  </si>
  <si>
    <t>UCPS (U.E.)</t>
  </si>
  <si>
    <t>PL 480 (U.E.)</t>
  </si>
  <si>
    <t>2. SERVICIOS NO PERSONALES</t>
  </si>
  <si>
    <t>Bonificación al resto del personal</t>
  </si>
  <si>
    <t>Bonificación de Altos Funcionarios</t>
  </si>
  <si>
    <t>OTROS GASTOS (CAFAE)</t>
  </si>
  <si>
    <t>REMUNERACIONES</t>
  </si>
  <si>
    <t>1. PLANTA</t>
  </si>
  <si>
    <t>CONCEPTOS: 1 PLANTA / 2 SNP</t>
  </si>
  <si>
    <t>MEF (PLANTA-SNP - PROYECTOS)</t>
  </si>
  <si>
    <t>IV TRIMESTRE 2007</t>
  </si>
  <si>
    <t>GASTOS EN PERSONAL</t>
  </si>
  <si>
    <t xml:space="preserve">Comprende 09 Funcionarios y 02 Directivos no incluidos en la Planilla </t>
  </si>
  <si>
    <t>3 500    -    15 600</t>
  </si>
  <si>
    <t xml:space="preserve">FAG - PNUD    </t>
  </si>
  <si>
    <t>IV. OTROS - TESORO PUBLICO</t>
  </si>
  <si>
    <t>1 600   -     6 462</t>
  </si>
  <si>
    <t xml:space="preserve">SIAF - GOBIERNOS LOCALES </t>
  </si>
  <si>
    <t>2 492   -   15 000</t>
  </si>
  <si>
    <t>1 348   -   15 000</t>
  </si>
  <si>
    <t>III.- PROYECTOS</t>
  </si>
  <si>
    <t>600   -   9 000</t>
  </si>
  <si>
    <t>OGA-OFINE-SIAF-COLFONAVI</t>
  </si>
  <si>
    <t>II.- SERVICIOS NO PERSONALES</t>
  </si>
  <si>
    <t>603   -   720</t>
  </si>
  <si>
    <t>AUXILIARES</t>
  </si>
  <si>
    <t>604   -   797</t>
  </si>
  <si>
    <t>TECNICOS</t>
  </si>
  <si>
    <t>656  -    888</t>
  </si>
  <si>
    <t>PROFESIONALES</t>
  </si>
  <si>
    <t>923  - 1 465</t>
  </si>
  <si>
    <t>DIRECTIVOS</t>
  </si>
  <si>
    <t>3 132 - 3 365</t>
  </si>
  <si>
    <t>OTROS FUNCIONARIOS (Vocales, Procurador)</t>
  </si>
  <si>
    <t>1,278 - 1 536</t>
  </si>
  <si>
    <t xml:space="preserve">FUNCIONARIOS </t>
  </si>
  <si>
    <t>603 - 3 365</t>
  </si>
  <si>
    <t xml:space="preserve">I.- PERSONAL DE PLANTA  </t>
  </si>
  <si>
    <t>DEL MEF</t>
  </si>
  <si>
    <t>RANGO SALARIAL S/.</t>
  </si>
  <si>
    <t>PEA</t>
  </si>
  <si>
    <t>GRUPOS OCUPACIONALES</t>
  </si>
  <si>
    <t>PLIEGO : ECONOMIA Y FINANZAS</t>
  </si>
  <si>
    <t>INFORMACION DE PERSONAL ACTIVO CORRESPONDIENTE AL  IV TRIMESTRE 2007</t>
  </si>
</sst>
</file>

<file path=xl/styles.xml><?xml version="1.0" encoding="utf-8"?>
<styleSheet xmlns="http://schemas.openxmlformats.org/spreadsheetml/2006/main">
  <numFmts count="8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b/>
      <sz val="12"/>
      <color indexed="18"/>
      <name val="Arial"/>
      <family val="2"/>
    </font>
    <font>
      <b/>
      <sz val="8"/>
      <color indexed="12"/>
      <name val="Arial"/>
      <family val="2"/>
    </font>
    <font>
      <b/>
      <sz val="11"/>
      <color indexed="18"/>
      <name val="Arial"/>
      <family val="2"/>
    </font>
    <font>
      <b/>
      <sz val="9"/>
      <color indexed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wrapText="1"/>
    </xf>
    <xf numFmtId="3" fontId="5" fillId="0" borderId="1" xfId="0" applyNumberFormat="1" applyFont="1" applyBorder="1" applyAlignment="1">
      <alignment horizontal="right" wrapText="1"/>
    </xf>
    <xf numFmtId="0" fontId="5" fillId="0" borderId="1" xfId="0" applyFont="1" applyBorder="1" applyAlignment="1">
      <alignment wrapText="1"/>
    </xf>
    <xf numFmtId="3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wrapText="1"/>
    </xf>
    <xf numFmtId="3" fontId="1" fillId="0" borderId="1" xfId="0" applyNumberFormat="1" applyFont="1" applyFill="1" applyBorder="1" applyAlignment="1">
      <alignment horizontal="right" wrapText="1"/>
    </xf>
    <xf numFmtId="0" fontId="7" fillId="0" borderId="0" xfId="0" applyFont="1" applyAlignment="1">
      <alignment/>
    </xf>
    <xf numFmtId="3" fontId="4" fillId="0" borderId="2" xfId="0" applyNumberFormat="1" applyFont="1" applyBorder="1" applyAlignment="1">
      <alignment horizontal="right" wrapText="1"/>
    </xf>
    <xf numFmtId="0" fontId="4" fillId="0" borderId="2" xfId="0" applyFont="1" applyBorder="1" applyAlignment="1">
      <alignment wrapText="1"/>
    </xf>
    <xf numFmtId="3" fontId="1" fillId="0" borderId="2" xfId="0" applyNumberFormat="1" applyFont="1" applyBorder="1" applyAlignment="1">
      <alignment horizontal="right" wrapText="1"/>
    </xf>
    <xf numFmtId="0" fontId="1" fillId="0" borderId="2" xfId="0" applyFont="1" applyBorder="1" applyAlignment="1">
      <alignment wrapText="1"/>
    </xf>
    <xf numFmtId="0" fontId="9" fillId="0" borderId="2" xfId="0" applyFont="1" applyBorder="1" applyAlignment="1">
      <alignment horizontal="center" wrapText="1"/>
    </xf>
    <xf numFmtId="0" fontId="9" fillId="0" borderId="2" xfId="0" applyFont="1" applyBorder="1" applyAlignment="1">
      <alignment wrapText="1"/>
    </xf>
    <xf numFmtId="0" fontId="1" fillId="0" borderId="2" xfId="0" applyFont="1" applyBorder="1" applyAlignment="1">
      <alignment/>
    </xf>
    <xf numFmtId="3" fontId="1" fillId="2" borderId="2" xfId="0" applyNumberFormat="1" applyFont="1" applyFill="1" applyBorder="1" applyAlignment="1">
      <alignment horizontal="right" wrapText="1"/>
    </xf>
    <xf numFmtId="3" fontId="9" fillId="0" borderId="2" xfId="0" applyNumberFormat="1" applyFont="1" applyBorder="1" applyAlignment="1">
      <alignment horizontal="right" wrapText="1"/>
    </xf>
    <xf numFmtId="0" fontId="4" fillId="0" borderId="2" xfId="0" applyFont="1" applyBorder="1" applyAlignment="1">
      <alignment horizontal="left" wrapText="1"/>
    </xf>
    <xf numFmtId="3" fontId="9" fillId="3" borderId="2" xfId="0" applyNumberFormat="1" applyFont="1" applyFill="1" applyBorder="1" applyAlignment="1">
      <alignment horizontal="right" wrapText="1"/>
    </xf>
    <xf numFmtId="0" fontId="9" fillId="0" borderId="2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0" xfId="0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1" fillId="0" borderId="1" xfId="0" applyFont="1" applyFill="1" applyBorder="1" applyAlignment="1">
      <alignment horizontal="right" wrapText="1"/>
    </xf>
    <xf numFmtId="0" fontId="1" fillId="0" borderId="1" xfId="0" applyFont="1" applyBorder="1" applyAlignment="1">
      <alignment horizontal="right" wrapText="1"/>
    </xf>
    <xf numFmtId="0" fontId="4" fillId="0" borderId="1" xfId="0" applyFont="1" applyFill="1" applyBorder="1" applyAlignment="1">
      <alignment horizontal="right" wrapText="1"/>
    </xf>
    <xf numFmtId="0" fontId="4" fillId="0" borderId="1" xfId="0" applyFont="1" applyBorder="1" applyAlignment="1">
      <alignment horizontal="right" wrapText="1"/>
    </xf>
    <xf numFmtId="0" fontId="9" fillId="0" borderId="1" xfId="0" applyFont="1" applyBorder="1" applyAlignment="1">
      <alignment wrapText="1"/>
    </xf>
    <xf numFmtId="0" fontId="1" fillId="0" borderId="1" xfId="0" applyFont="1" applyBorder="1" applyAlignment="1">
      <alignment/>
    </xf>
    <xf numFmtId="0" fontId="1" fillId="4" borderId="1" xfId="0" applyFont="1" applyFill="1" applyBorder="1" applyAlignment="1">
      <alignment horizontal="right" wrapText="1"/>
    </xf>
    <xf numFmtId="0" fontId="1" fillId="0" borderId="1" xfId="0" applyFont="1" applyBorder="1" applyAlignment="1">
      <alignment horizontal="left" wrapText="1"/>
    </xf>
    <xf numFmtId="0" fontId="4" fillId="4" borderId="1" xfId="0" applyFont="1" applyFill="1" applyBorder="1" applyAlignment="1">
      <alignment horizontal="right" wrapText="1"/>
    </xf>
    <xf numFmtId="0" fontId="4" fillId="0" borderId="1" xfId="0" applyFont="1" applyBorder="1" applyAlignment="1">
      <alignment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3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4"/>
  <sheetViews>
    <sheetView tabSelected="1" workbookViewId="0" topLeftCell="A52">
      <selection activeCell="C70" sqref="C70"/>
    </sheetView>
  </sheetViews>
  <sheetFormatPr defaultColWidth="11.421875" defaultRowHeight="12.75"/>
  <cols>
    <col min="1" max="1" width="42.28125" style="0" customWidth="1"/>
    <col min="2" max="2" width="14.28125" style="0" customWidth="1"/>
    <col min="3" max="3" width="28.57421875" style="0" customWidth="1"/>
  </cols>
  <sheetData>
    <row r="1" spans="1:3" ht="12.75">
      <c r="A1" s="42" t="s">
        <v>81</v>
      </c>
      <c r="B1" s="42"/>
      <c r="C1" s="42"/>
    </row>
    <row r="2" spans="1:3" ht="12.75">
      <c r="A2" s="43" t="s">
        <v>80</v>
      </c>
      <c r="B2" s="43"/>
      <c r="C2" s="43"/>
    </row>
    <row r="3" spans="1:3" ht="12.75">
      <c r="A3" s="44"/>
      <c r="B3" s="44"/>
      <c r="C3" s="44"/>
    </row>
    <row r="4" spans="1:3" ht="18.75" customHeight="1">
      <c r="A4" s="37" t="s">
        <v>79</v>
      </c>
      <c r="B4" s="38" t="s">
        <v>78</v>
      </c>
      <c r="C4" s="38" t="s">
        <v>77</v>
      </c>
    </row>
    <row r="5" spans="1:3" ht="12.75">
      <c r="A5" s="36" t="s">
        <v>76</v>
      </c>
      <c r="B5" s="9"/>
      <c r="C5" s="9"/>
    </row>
    <row r="6" spans="1:3" ht="12.75">
      <c r="A6" s="36" t="s">
        <v>75</v>
      </c>
      <c r="B6" s="30">
        <f>B7+B8+B9+B10+B11+B12</f>
        <v>487</v>
      </c>
      <c r="C6" s="30" t="s">
        <v>74</v>
      </c>
    </row>
    <row r="7" spans="1:3" ht="12.75">
      <c r="A7" s="9" t="s">
        <v>73</v>
      </c>
      <c r="B7" s="33">
        <v>25</v>
      </c>
      <c r="C7" s="28" t="s">
        <v>72</v>
      </c>
    </row>
    <row r="8" spans="1:3" ht="12.75">
      <c r="A8" s="9" t="s">
        <v>71</v>
      </c>
      <c r="B8" s="33">
        <v>24</v>
      </c>
      <c r="C8" s="28" t="s">
        <v>70</v>
      </c>
    </row>
    <row r="9" spans="1:3" ht="12.75">
      <c r="A9" s="9" t="s">
        <v>69</v>
      </c>
      <c r="B9" s="33">
        <v>93</v>
      </c>
      <c r="C9" s="33" t="s">
        <v>68</v>
      </c>
    </row>
    <row r="10" spans="1:3" ht="12.75">
      <c r="A10" s="9" t="s">
        <v>67</v>
      </c>
      <c r="B10" s="33">
        <v>131</v>
      </c>
      <c r="C10" s="28" t="s">
        <v>66</v>
      </c>
    </row>
    <row r="11" spans="1:3" ht="12.75">
      <c r="A11" s="9" t="s">
        <v>65</v>
      </c>
      <c r="B11" s="33">
        <v>172</v>
      </c>
      <c r="C11" s="28" t="s">
        <v>64</v>
      </c>
    </row>
    <row r="12" spans="1:3" ht="12.75">
      <c r="A12" s="9" t="s">
        <v>63</v>
      </c>
      <c r="B12" s="33">
        <v>42</v>
      </c>
      <c r="C12" s="28" t="s">
        <v>62</v>
      </c>
    </row>
    <row r="13" spans="1:3" ht="12.75">
      <c r="A13" s="32"/>
      <c r="B13" s="32"/>
      <c r="C13" s="32"/>
    </row>
    <row r="14" spans="1:3" ht="12.75">
      <c r="A14" s="31" t="s">
        <v>61</v>
      </c>
      <c r="B14" s="29">
        <f>SUM(B15)</f>
        <v>426</v>
      </c>
      <c r="C14" s="35" t="s">
        <v>59</v>
      </c>
    </row>
    <row r="15" spans="1:3" ht="12.75">
      <c r="A15" s="34" t="s">
        <v>60</v>
      </c>
      <c r="B15" s="27">
        <v>426</v>
      </c>
      <c r="C15" s="33" t="s">
        <v>59</v>
      </c>
    </row>
    <row r="16" spans="1:3" ht="12.75">
      <c r="A16" s="32"/>
      <c r="B16" s="32"/>
      <c r="C16" s="32"/>
    </row>
    <row r="17" spans="1:3" ht="12.75">
      <c r="A17" s="31" t="s">
        <v>58</v>
      </c>
      <c r="B17" s="30">
        <f>SUM(B18:B18:B20)</f>
        <v>174</v>
      </c>
      <c r="C17" s="30" t="s">
        <v>57</v>
      </c>
    </row>
    <row r="18" spans="1:3" ht="12.75">
      <c r="A18" s="9" t="s">
        <v>39</v>
      </c>
      <c r="B18" s="28">
        <v>13</v>
      </c>
      <c r="C18" s="28" t="s">
        <v>57</v>
      </c>
    </row>
    <row r="19" spans="1:3" ht="12.75">
      <c r="A19" s="9" t="s">
        <v>38</v>
      </c>
      <c r="B19" s="28">
        <v>22</v>
      </c>
      <c r="C19" s="28" t="s">
        <v>56</v>
      </c>
    </row>
    <row r="20" spans="1:3" ht="12.75">
      <c r="A20" s="9" t="s">
        <v>55</v>
      </c>
      <c r="B20" s="27">
        <v>139</v>
      </c>
      <c r="C20" s="28" t="s">
        <v>54</v>
      </c>
    </row>
    <row r="21" spans="1:3" ht="12.75">
      <c r="A21" s="32"/>
      <c r="B21" s="32"/>
      <c r="C21" s="32"/>
    </row>
    <row r="22" spans="1:3" ht="12.75">
      <c r="A22" s="31" t="s">
        <v>53</v>
      </c>
      <c r="B22" s="30">
        <f>SUM(B23:B23)</f>
        <v>115</v>
      </c>
      <c r="C22" s="29" t="s">
        <v>51</v>
      </c>
    </row>
    <row r="23" spans="1:3" ht="12.75">
      <c r="A23" s="9" t="s">
        <v>52</v>
      </c>
      <c r="B23" s="28">
        <v>115</v>
      </c>
      <c r="C23" s="27" t="s">
        <v>51</v>
      </c>
    </row>
    <row r="24" spans="1:3" ht="12.75">
      <c r="A24" s="26"/>
      <c r="B24" s="25"/>
      <c r="C24" s="25"/>
    </row>
    <row r="25" spans="1:3" ht="12.75">
      <c r="A25" s="2" t="s">
        <v>50</v>
      </c>
      <c r="B25" s="2"/>
      <c r="C25" s="2"/>
    </row>
    <row r="26" spans="1:3" ht="12.75">
      <c r="A26" s="50"/>
      <c r="B26" s="50"/>
      <c r="C26" s="50"/>
    </row>
    <row r="27" spans="1:3" ht="15">
      <c r="A27" s="48" t="s">
        <v>49</v>
      </c>
      <c r="B27" s="48"/>
      <c r="C27" s="48"/>
    </row>
    <row r="28" spans="1:3" ht="12.75">
      <c r="A28" s="49" t="s">
        <v>48</v>
      </c>
      <c r="B28" s="49"/>
      <c r="C28" s="49"/>
    </row>
    <row r="29" spans="1:3" ht="12.75">
      <c r="A29" s="47" t="s">
        <v>47</v>
      </c>
      <c r="B29" s="47"/>
      <c r="C29" s="47"/>
    </row>
    <row r="30" spans="1:3" s="41" customFormat="1" ht="18" customHeight="1">
      <c r="A30" s="39" t="s">
        <v>46</v>
      </c>
      <c r="B30" s="40" t="s">
        <v>31</v>
      </c>
      <c r="C30" s="40" t="s">
        <v>30</v>
      </c>
    </row>
    <row r="31" spans="1:3" ht="12.75">
      <c r="A31" s="23" t="s">
        <v>45</v>
      </c>
      <c r="B31" s="20">
        <f>SUM(B32:B33)</f>
        <v>3250582</v>
      </c>
      <c r="C31" s="20">
        <f>B31*3</f>
        <v>9751746</v>
      </c>
    </row>
    <row r="32" spans="1:3" ht="12.75">
      <c r="A32" s="21" t="s">
        <v>44</v>
      </c>
      <c r="B32" s="12">
        <v>831749</v>
      </c>
      <c r="C32" s="12">
        <f>B32*3</f>
        <v>2495247</v>
      </c>
    </row>
    <row r="33" spans="1:3" ht="12.75">
      <c r="A33" s="21" t="s">
        <v>43</v>
      </c>
      <c r="B33" s="12">
        <f>SUM(B34:B35)</f>
        <v>2418833</v>
      </c>
      <c r="C33" s="12">
        <f>SUM(B33*3)</f>
        <v>7256499</v>
      </c>
    </row>
    <row r="34" spans="1:3" ht="12.75">
      <c r="A34" s="24" t="s">
        <v>42</v>
      </c>
      <c r="B34" s="14">
        <v>0</v>
      </c>
      <c r="C34" s="14">
        <f>B34*3</f>
        <v>0</v>
      </c>
    </row>
    <row r="35" spans="1:3" ht="12.75">
      <c r="A35" s="24" t="s">
        <v>41</v>
      </c>
      <c r="B35" s="14">
        <v>2418833</v>
      </c>
      <c r="C35" s="14">
        <f>B35*3</f>
        <v>7256499</v>
      </c>
    </row>
    <row r="36" spans="1:3" ht="12.75">
      <c r="A36" s="23" t="s">
        <v>40</v>
      </c>
      <c r="B36" s="22">
        <v>1504688.97</v>
      </c>
      <c r="C36" s="22">
        <f>B36*3</f>
        <v>4514066.91</v>
      </c>
    </row>
    <row r="37" spans="1:3" ht="12.75">
      <c r="A37" s="21" t="s">
        <v>34</v>
      </c>
      <c r="B37" s="20">
        <f>SUM(B31+B36)</f>
        <v>4755270.97</v>
      </c>
      <c r="C37" s="20">
        <f>B37*3</f>
        <v>14265812.91</v>
      </c>
    </row>
    <row r="38" spans="1:3" ht="12.75">
      <c r="A38" s="18"/>
      <c r="B38" s="18"/>
      <c r="C38" s="18"/>
    </row>
    <row r="39" spans="1:3" ht="12.75">
      <c r="A39" s="17" t="s">
        <v>28</v>
      </c>
      <c r="B39" s="16" t="s">
        <v>31</v>
      </c>
      <c r="C39" s="16" t="s">
        <v>30</v>
      </c>
    </row>
    <row r="40" spans="1:3" ht="12.75">
      <c r="A40" s="15" t="s">
        <v>39</v>
      </c>
      <c r="B40" s="14">
        <v>90764</v>
      </c>
      <c r="C40" s="14">
        <f>B40*3</f>
        <v>272292</v>
      </c>
    </row>
    <row r="41" spans="1:3" ht="12.75">
      <c r="A41" s="15" t="s">
        <v>38</v>
      </c>
      <c r="B41" s="14">
        <f>565208.87/3</f>
        <v>188402.95666666667</v>
      </c>
      <c r="C41" s="14">
        <f>B41*3</f>
        <v>565208.87</v>
      </c>
    </row>
    <row r="42" spans="1:3" ht="12.75">
      <c r="A42" s="15" t="s">
        <v>37</v>
      </c>
      <c r="B42" s="19">
        <v>548855.8</v>
      </c>
      <c r="C42" s="19">
        <f>B42*3</f>
        <v>1646567.4000000001</v>
      </c>
    </row>
    <row r="43" spans="1:3" ht="12.75">
      <c r="A43" s="13" t="s">
        <v>34</v>
      </c>
      <c r="B43" s="12">
        <f>SUM(B40:B42)</f>
        <v>828022.7566666667</v>
      </c>
      <c r="C43" s="12">
        <f>SUM(C40:C42)</f>
        <v>2484068.27</v>
      </c>
    </row>
    <row r="44" spans="1:3" ht="12.75">
      <c r="A44" s="18"/>
      <c r="B44" s="18"/>
      <c r="C44" s="18"/>
    </row>
    <row r="45" spans="1:3" ht="12.75">
      <c r="A45" s="17" t="s">
        <v>36</v>
      </c>
      <c r="B45" s="16" t="s">
        <v>31</v>
      </c>
      <c r="C45" s="16" t="s">
        <v>30</v>
      </c>
    </row>
    <row r="46" spans="1:3" ht="12.75">
      <c r="A46" s="15" t="s">
        <v>35</v>
      </c>
      <c r="B46" s="14">
        <f>SUM(C46)/3</f>
        <v>1009358.89</v>
      </c>
      <c r="C46" s="14">
        <v>3028076.67</v>
      </c>
    </row>
    <row r="47" spans="1:3" ht="12.75">
      <c r="A47" s="13" t="s">
        <v>34</v>
      </c>
      <c r="B47" s="12">
        <f>SUM(B46)</f>
        <v>1009358.89</v>
      </c>
      <c r="C47" s="12">
        <f>SUM(C46)</f>
        <v>3028076.67</v>
      </c>
    </row>
    <row r="48" spans="1:3" ht="12.75">
      <c r="A48" s="2"/>
      <c r="B48" s="2"/>
      <c r="C48" s="2"/>
    </row>
    <row r="49" spans="1:3" ht="15.75">
      <c r="A49" s="45" t="s">
        <v>33</v>
      </c>
      <c r="B49" s="46"/>
      <c r="C49" s="46"/>
    </row>
    <row r="50" spans="1:3" ht="12.75">
      <c r="A50" s="11"/>
      <c r="B50" s="11"/>
      <c r="C50" s="11"/>
    </row>
    <row r="51" spans="1:3" ht="20.25" customHeight="1">
      <c r="A51" s="38" t="s">
        <v>32</v>
      </c>
      <c r="B51" s="38" t="s">
        <v>31</v>
      </c>
      <c r="C51" s="38" t="s">
        <v>30</v>
      </c>
    </row>
    <row r="52" spans="1:3" ht="12.75">
      <c r="A52" s="9" t="s">
        <v>29</v>
      </c>
      <c r="B52" s="8">
        <f>B37</f>
        <v>4755270.97</v>
      </c>
      <c r="C52" s="8">
        <f>C37</f>
        <v>14265812.91</v>
      </c>
    </row>
    <row r="53" spans="1:3" ht="12.75">
      <c r="A53" s="9" t="s">
        <v>28</v>
      </c>
      <c r="B53" s="10">
        <f>SUM(B43)</f>
        <v>828022.7566666667</v>
      </c>
      <c r="C53" s="10">
        <f>SUM(C43)</f>
        <v>2484068.27</v>
      </c>
    </row>
    <row r="54" spans="1:3" ht="12.75">
      <c r="A54" s="9" t="s">
        <v>27</v>
      </c>
      <c r="B54" s="8">
        <f>SUM(B47)</f>
        <v>1009358.89</v>
      </c>
      <c r="C54" s="8">
        <f>SUM(C47)</f>
        <v>3028076.67</v>
      </c>
    </row>
    <row r="55" spans="1:3" ht="12.75">
      <c r="A55" s="7" t="s">
        <v>26</v>
      </c>
      <c r="B55" s="6">
        <f>SUM(B52:B54)</f>
        <v>6592652.616666666</v>
      </c>
      <c r="C55" s="6">
        <f>SUM(C52:C54)</f>
        <v>19777957.85</v>
      </c>
    </row>
    <row r="56" spans="1:3" ht="12.75">
      <c r="A56" s="2"/>
      <c r="B56" s="2"/>
      <c r="C56" s="2"/>
    </row>
    <row r="57" ht="12.75">
      <c r="A57" s="5"/>
    </row>
    <row r="58" ht="12.75">
      <c r="A58" s="4" t="s">
        <v>25</v>
      </c>
    </row>
    <row r="60" spans="1:3" ht="12.75">
      <c r="A60" s="3" t="s">
        <v>24</v>
      </c>
      <c r="B60" s="3" t="s">
        <v>16</v>
      </c>
      <c r="C60" s="3"/>
    </row>
    <row r="61" spans="1:3" ht="12.75">
      <c r="A61" s="3" t="s">
        <v>23</v>
      </c>
      <c r="B61" s="3" t="s">
        <v>16</v>
      </c>
      <c r="C61" s="3"/>
    </row>
    <row r="62" spans="1:3" ht="12.75">
      <c r="A62" s="3" t="s">
        <v>22</v>
      </c>
      <c r="B62" s="3" t="s">
        <v>16</v>
      </c>
      <c r="C62" s="3"/>
    </row>
    <row r="63" spans="1:3" ht="12.75">
      <c r="A63" s="3" t="s">
        <v>21</v>
      </c>
      <c r="B63" s="3" t="s">
        <v>16</v>
      </c>
      <c r="C63" s="3" t="s">
        <v>20</v>
      </c>
    </row>
    <row r="64" spans="1:3" ht="12.75">
      <c r="A64" s="3" t="s">
        <v>19</v>
      </c>
      <c r="B64" s="3" t="s">
        <v>16</v>
      </c>
      <c r="C64" s="3" t="s">
        <v>18</v>
      </c>
    </row>
    <row r="65" spans="1:3" ht="12.75">
      <c r="A65" s="3" t="s">
        <v>17</v>
      </c>
      <c r="B65" s="3" t="s">
        <v>16</v>
      </c>
      <c r="C65" s="3" t="s">
        <v>15</v>
      </c>
    </row>
    <row r="66" spans="1:3" ht="12.75">
      <c r="A66" s="3" t="s">
        <v>14</v>
      </c>
      <c r="B66" s="3" t="s">
        <v>13</v>
      </c>
      <c r="C66" s="3" t="s">
        <v>10</v>
      </c>
    </row>
    <row r="67" spans="1:3" ht="12.75">
      <c r="A67" s="3" t="s">
        <v>12</v>
      </c>
      <c r="B67" s="3" t="s">
        <v>11</v>
      </c>
      <c r="C67" s="3" t="s">
        <v>10</v>
      </c>
    </row>
    <row r="68" spans="1:3" ht="12.75" customHeight="1">
      <c r="A68" s="3" t="s">
        <v>9</v>
      </c>
      <c r="B68" s="3"/>
      <c r="C68" s="3"/>
    </row>
    <row r="69" spans="1:3" ht="12.75">
      <c r="A69" s="1" t="s">
        <v>8</v>
      </c>
      <c r="B69" s="3"/>
      <c r="C69" s="3"/>
    </row>
    <row r="70" spans="1:3" ht="15" customHeight="1">
      <c r="A70" s="3" t="s">
        <v>7</v>
      </c>
      <c r="B70" s="3" t="s">
        <v>5</v>
      </c>
      <c r="C70" s="3"/>
    </row>
    <row r="71" spans="1:3" ht="15.75" customHeight="1">
      <c r="A71" s="3" t="s">
        <v>6</v>
      </c>
      <c r="B71" s="3" t="s">
        <v>5</v>
      </c>
      <c r="C71" s="3"/>
    </row>
    <row r="72" spans="1:3" ht="12.75">
      <c r="A72" s="1" t="s">
        <v>4</v>
      </c>
      <c r="B72" s="3"/>
      <c r="C72" s="3"/>
    </row>
    <row r="73" spans="1:3" ht="12.75">
      <c r="A73" s="3" t="s">
        <v>3</v>
      </c>
      <c r="B73" s="3" t="s">
        <v>1</v>
      </c>
      <c r="C73" s="3" t="s">
        <v>0</v>
      </c>
    </row>
    <row r="74" spans="1:3" ht="12.75">
      <c r="A74" s="3" t="s">
        <v>2</v>
      </c>
      <c r="B74" s="3" t="s">
        <v>1</v>
      </c>
      <c r="C74" s="3" t="s">
        <v>0</v>
      </c>
    </row>
  </sheetData>
  <mergeCells count="8">
    <mergeCell ref="A1:C1"/>
    <mergeCell ref="A2:C2"/>
    <mergeCell ref="A3:C3"/>
    <mergeCell ref="A49:C49"/>
    <mergeCell ref="A29:C29"/>
    <mergeCell ref="A27:C27"/>
    <mergeCell ref="A28:C28"/>
    <mergeCell ref="A26:C26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carevalo</dc:creator>
  <cp:keywords/>
  <dc:description/>
  <cp:lastModifiedBy>carevalo</cp:lastModifiedBy>
  <dcterms:created xsi:type="dcterms:W3CDTF">2008-01-26T00:02:10Z</dcterms:created>
  <dcterms:modified xsi:type="dcterms:W3CDTF">2008-01-28T23:58:49Z</dcterms:modified>
  <cp:category/>
  <cp:version/>
  <cp:contentType/>
  <cp:contentStatus/>
</cp:coreProperties>
</file>